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5595" windowHeight="4620" tabRatio="598" activeTab="1"/>
  </bookViews>
  <sheets>
    <sheet name="Pilar 1" sheetId="1" r:id="rId1"/>
    <sheet name="Pilar 2" sheetId="2" r:id="rId2"/>
    <sheet name="Pilar 3" sheetId="3" r:id="rId3"/>
    <sheet name="Pilar 4" sheetId="4" r:id="rId4"/>
    <sheet name="Presupuesto" sheetId="5" r:id="rId5"/>
    <sheet name="Clasificacion de metas" sheetId="6" r:id="rId6"/>
  </sheets>
  <definedNames>
    <definedName name="_ftn1" localSheetId="0">'Pilar 1'!#REF!</definedName>
    <definedName name="_ftn2" localSheetId="0">'Pilar 1'!#REF!</definedName>
    <definedName name="_ftn3" localSheetId="0">'Pilar 1'!#REF!</definedName>
    <definedName name="_ftn4" localSheetId="0">'Pilar 1'!#REF!</definedName>
    <definedName name="_ftn5" localSheetId="0">'Pilar 1'!#REF!</definedName>
    <definedName name="_ftn6" localSheetId="0">'Pilar 1'!#REF!</definedName>
    <definedName name="_ftn7" localSheetId="0">'Pilar 1'!#REF!</definedName>
    <definedName name="_ftnref1" localSheetId="0">'Pilar 3'!#REF!</definedName>
    <definedName name="_ftnref2" localSheetId="0">'Pilar 1'!#REF!</definedName>
    <definedName name="_ftnref3" localSheetId="0">'Pilar 1'!#REF!</definedName>
    <definedName name="_ftnref4" localSheetId="0">'Pilar 1'!#REF!</definedName>
    <definedName name="_ftnref5" localSheetId="0">'Pilar 1'!#REF!</definedName>
    <definedName name="_ftnref6" localSheetId="0">'Pilar 1'!#REF!</definedName>
    <definedName name="_ftnref7" localSheetId="0">'Pilar 1'!#REF!</definedName>
    <definedName name="_Toc150844479" localSheetId="0">'Pilar 1'!#REF!</definedName>
    <definedName name="_Toc150844480" localSheetId="0">'Pilar 1'!#REF!</definedName>
    <definedName name="_Toc150910373" localSheetId="0">'Pilar 1'!#REF!</definedName>
    <definedName name="_Toc150910374" localSheetId="2">'Pilar 3'!#REF!</definedName>
    <definedName name="_Toc150910375" localSheetId="1">'Pilar 2'!#REF!</definedName>
    <definedName name="_xlnm.Print_Area" localSheetId="0">'Pilar 1'!$A$1:$O$90</definedName>
    <definedName name="_xlnm.Print_Area" localSheetId="1">'Pilar 2'!$A$1:$N$46</definedName>
    <definedName name="_xlnm.Print_Area" localSheetId="2">'Pilar 3'!$A$2:$N$69</definedName>
    <definedName name="_xlnm.Print_Area" localSheetId="3">'Pilar 4'!$A$1:$P$93</definedName>
    <definedName name="_xlnm.Print_Titles" localSheetId="0">'Pilar 1'!$5:$6</definedName>
    <definedName name="_xlnm.Print_Titles" localSheetId="1">'Pilar 2'!$5:$6</definedName>
    <definedName name="_xlnm.Print_Titles" localSheetId="2">'Pilar 3'!$6:$7</definedName>
    <definedName name="_xlnm.Print_Titles" localSheetId="3">'Pilar 4'!$5:$6</definedName>
    <definedName name="_xlnm.Print_Titles" localSheetId="4">'Presupuesto'!$6:$7</definedName>
  </definedNames>
  <calcPr fullCalcOnLoad="1"/>
</workbook>
</file>

<file path=xl/sharedStrings.xml><?xml version="1.0" encoding="utf-8"?>
<sst xmlns="http://schemas.openxmlformats.org/spreadsheetml/2006/main" count="698" uniqueCount="478">
  <si>
    <t>Infraestructura de apoyo a la producción</t>
  </si>
  <si>
    <t>1                                   Competitividad</t>
  </si>
  <si>
    <t>Gestión eficiente y eficaz de mercados</t>
  </si>
  <si>
    <t>Total Sector Productivo</t>
  </si>
  <si>
    <t>Pilar 1</t>
  </si>
  <si>
    <t>Pilar 2</t>
  </si>
  <si>
    <t>Pilar 3</t>
  </si>
  <si>
    <t xml:space="preserve">Sanidad Agropecuaria </t>
  </si>
  <si>
    <t>Desarrollo de las caapcidades para la innovación</t>
  </si>
  <si>
    <r>
      <t>2</t>
    </r>
    <r>
      <rPr>
        <b/>
        <sz val="11"/>
        <rFont val="Arial"/>
        <family val="2"/>
      </rPr>
      <t xml:space="preserve">                   Innovación y Desarrollo Tecnológico</t>
    </r>
  </si>
  <si>
    <t xml:space="preserve">Plan Regional de Desarrollo 2011-2014 </t>
  </si>
  <si>
    <t>Planes de competitividad por agrocadena</t>
  </si>
  <si>
    <t>Economía Rural de los Territorios</t>
  </si>
  <si>
    <t>Manejo Sostenible de Tierras</t>
  </si>
  <si>
    <t>Área Estratégica-Estrategia</t>
  </si>
  <si>
    <r>
      <t>Pilar 2-Innovación y Desarrollo Tecnológico:</t>
    </r>
    <r>
      <rPr>
        <b/>
        <sz val="9"/>
        <rFont val="Arial"/>
        <family val="2"/>
      </rPr>
      <t xml:space="preserve"> </t>
    </r>
    <r>
      <rPr>
        <sz val="9"/>
        <rFont val="Arial"/>
        <family val="2"/>
      </rPr>
      <t>Fortalecer, integrar y redireccionar las actividades innovadoras y de generación y transferencia de tecnología agroalimentaria y los vínculos entre las diferentes entidades competentes, públicas y privadas, en función de las necesidades y cambios del Sector; necesidades que se convierten en indicador de prioridad de proyectos tecnológicos compatibles con el ambiente, de interés nacional.</t>
    </r>
  </si>
  <si>
    <t>Meta de periodo                     2011-2014</t>
  </si>
  <si>
    <t>Objetivo Específico</t>
  </si>
  <si>
    <t>Indicador</t>
  </si>
  <si>
    <t>Institución Responsable</t>
  </si>
  <si>
    <t>TOTAL ESTIMACIÓN PRESUPUESTARIA</t>
  </si>
  <si>
    <t>Estimación presupuestaria (Millones de colones)</t>
  </si>
  <si>
    <t>Fuente de financiamiento</t>
  </si>
  <si>
    <t>Meta de periodo 2011-2014</t>
  </si>
  <si>
    <t>Estrategia</t>
  </si>
  <si>
    <t>Área Estratégica</t>
  </si>
  <si>
    <t>Plan Regional de Desarrollo Agropecuario 2011-2014</t>
  </si>
  <si>
    <t>Línea de base (año 2010)</t>
  </si>
  <si>
    <t>Línea Base         (año 2010)</t>
  </si>
  <si>
    <t>Línea de Base    (año 2010)</t>
  </si>
  <si>
    <t>Política de Estado pára el Sector Agroalimentario y el Desarrollo Rural Costarricense 2010-2021</t>
  </si>
  <si>
    <t>Política de Estado para el Sector Agroalimentario y el Desarrollo Rural Costarricense 2010-2021</t>
  </si>
  <si>
    <t>Política de Estado  para el Sector Agroalimentario y el Desarrollo Rural Costarricense 2010-2021</t>
  </si>
  <si>
    <t>REGIÓN CENTRAL ORIENTAL</t>
  </si>
  <si>
    <t>CNP</t>
  </si>
  <si>
    <t>Facilitación para los agronegocios</t>
  </si>
  <si>
    <t>Fomento de encadenamientos agroproductivos</t>
  </si>
  <si>
    <t>Impulsar la gestión y fortalecimiento de las agroempresas en cadenas de valor para insertarse en circuitos comerciales.</t>
  </si>
  <si>
    <t>Número de agroempresas insertadas en circuitos comerciales.</t>
  </si>
  <si>
    <t>Presupuesto CNP</t>
  </si>
  <si>
    <t xml:space="preserve">Infraestructura de apoyo a la producción </t>
  </si>
  <si>
    <t xml:space="preserve">Fomentar una gestión integrada y sostenible para el aprovechamiento del agua en la actividad agroproductiva, mediante la promoción, implementación y modernización de sistemas de riego, orientados al logro de oportunidades de producción, para contribuir a resolver los problemas de drenaje e inundación de tierras agrícolas, en procura de un desarrollo rural integrado y un mejoramiento de la condición socioeconómica de las familias. </t>
  </si>
  <si>
    <t>SENARA</t>
  </si>
  <si>
    <t>Prevención, control y erradicación de plagas y enfermedades</t>
  </si>
  <si>
    <t>Sanidad Agropecuaria</t>
  </si>
  <si>
    <t xml:space="preserve">Número de Agroempresas preparadas para la certificación en gestión de calidad e inocuidad e insertadas en circuitos comerciales. </t>
  </si>
  <si>
    <t>Generar nuevas opciones  tecnológicas  para atender las necesidades de investigación y transferencia de tecnología, para mejorar la competitividad de las agrocadenas</t>
  </si>
  <si>
    <t>INTA</t>
  </si>
  <si>
    <t>Número de agentes económicos aplicando Buenas Prácticas Agrícolas (BPA) y Buenas Prácticas de Manufactura (BPM).</t>
  </si>
  <si>
    <t>Economía rural de los territorios.</t>
  </si>
  <si>
    <t xml:space="preserve">Evitar el daño ambiental de las unidades productivas,  mediante la transferencia de tecnologías que permitan la sostenibilidad de la producción, la inocuidad de los alimentos,  la protección del suelo, agua, biodiversidad, la mitigación del  cambio climático y de los gases de efecto invernadero. </t>
  </si>
  <si>
    <t>Número de unidades productivas que utilizan prácticas de produccion sostenible.</t>
  </si>
  <si>
    <t>MAG</t>
  </si>
  <si>
    <t xml:space="preserve"> 2011: 168</t>
  </si>
  <si>
    <t xml:space="preserve"> 2012: 182</t>
  </si>
  <si>
    <t xml:space="preserve"> 2013: 196</t>
  </si>
  <si>
    <t xml:space="preserve">Número de unidades de producción agropecuaria familiar, apoyadas con transferencia de tecnología. </t>
  </si>
  <si>
    <t xml:space="preserve"> 2011: 60</t>
  </si>
  <si>
    <t xml:space="preserve"> 2012: 120</t>
  </si>
  <si>
    <t xml:space="preserve"> 2013: 180</t>
  </si>
  <si>
    <t xml:space="preserve"> 2014: 240</t>
  </si>
  <si>
    <t>Agricultura Familiar</t>
  </si>
  <si>
    <t>CENTRAL ORIENTAL - Plan Regional de Desarrollo Agropecuario 2011-2014</t>
  </si>
  <si>
    <t>Región Central Oriental</t>
  </si>
  <si>
    <t>Coseles Cartago, Jimenez y Turrialba</t>
  </si>
  <si>
    <t>Coseles Cartago y Jimenez</t>
  </si>
  <si>
    <t>Cosel Cartago</t>
  </si>
  <si>
    <t>PROGIRH-SENARA-IDA</t>
  </si>
  <si>
    <t>Infraestructura para la comercializacion</t>
  </si>
  <si>
    <t>Mejorar los canales de mercadeo y comercializacion de productos agropecuarios</t>
  </si>
  <si>
    <t>Municipalidad Turrialba-Sector Agropecuario</t>
  </si>
  <si>
    <t>Propuesta de creaciion de la feria</t>
  </si>
  <si>
    <t>Número de Modelos de ambientes protegidos construidos y operando</t>
  </si>
  <si>
    <t xml:space="preserve"> 2012: 1</t>
  </si>
  <si>
    <t xml:space="preserve"> 2013: 1</t>
  </si>
  <si>
    <t>2 módulos de ambientes protegidos construidos y operando.</t>
  </si>
  <si>
    <t>MAG, INTA</t>
  </si>
  <si>
    <t>MAG,INTA</t>
  </si>
  <si>
    <t>Mitigacion a los efectos del cambio climatico</t>
  </si>
  <si>
    <t>Variabilidad y cambio climatico</t>
  </si>
  <si>
    <t xml:space="preserve"> 2011: 200</t>
  </si>
  <si>
    <t xml:space="preserve"> 2012: 425</t>
  </si>
  <si>
    <t xml:space="preserve"> 2013: 600</t>
  </si>
  <si>
    <t xml:space="preserve"> 2014: 1700</t>
  </si>
  <si>
    <t>Coseles Cartago, Turrialba, Los Santos y Jimenez</t>
  </si>
  <si>
    <t>NA</t>
  </si>
  <si>
    <t>1700  productores capacitados y sensibilizados</t>
  </si>
  <si>
    <t>Compensacion a la produccion sostenible como estrategica de mitigaion y adaptacion al cambio climatico</t>
  </si>
  <si>
    <t>Estimular practicas agronomicas que confluyan hacia la certificacion de carbono neutro</t>
  </si>
  <si>
    <t xml:space="preserve"> 2011: 4</t>
  </si>
  <si>
    <t xml:space="preserve"> 2012: 8</t>
  </si>
  <si>
    <t xml:space="preserve"> 2013: 12</t>
  </si>
  <si>
    <t xml:space="preserve"> 2014: 16</t>
  </si>
  <si>
    <t>16 fincas en proceso de certificacion de carbono neutro</t>
  </si>
  <si>
    <t>Manejo sostenible de tierras y otros recursos naturales</t>
  </si>
  <si>
    <t>Reconocimiento a la produccion sostenible</t>
  </si>
  <si>
    <t>Incentivar la produccion de alimentos organicos que cumplan con la Ley 8591</t>
  </si>
  <si>
    <t>405 productores organicos beneficiados</t>
  </si>
  <si>
    <t xml:space="preserve"> 2011: 100</t>
  </si>
  <si>
    <t xml:space="preserve"> 2012: 100</t>
  </si>
  <si>
    <t xml:space="preserve"> 2013: 100</t>
  </si>
  <si>
    <t xml:space="preserve"> 2014: 105</t>
  </si>
  <si>
    <t>MAG -Ley 8591</t>
  </si>
  <si>
    <t>Número de opciones tecnológicas nuevas y transferidas en las agrocadenas  prioritarias. (papa, cebolla, chayote, aguacate, ganaderia de leche) y café.</t>
  </si>
  <si>
    <t xml:space="preserve"> 2013:  1</t>
  </si>
  <si>
    <t xml:space="preserve"> 2014: 1</t>
  </si>
  <si>
    <t>800.000 plantas de papa</t>
  </si>
  <si>
    <t>3 parcelas establecidas</t>
  </si>
  <si>
    <t xml:space="preserve"> 2013: 2</t>
  </si>
  <si>
    <t>Cosel Turrialba</t>
  </si>
  <si>
    <t>Cosel Cartago y Estacion Carlos Duran</t>
  </si>
  <si>
    <t xml:space="preserve"> 2011: 200.000</t>
  </si>
  <si>
    <t xml:space="preserve"> 2012: 200.000</t>
  </si>
  <si>
    <t xml:space="preserve"> 2013:  200.000</t>
  </si>
  <si>
    <t xml:space="preserve"> 2014: 200.00</t>
  </si>
  <si>
    <t>INTA, INIA,FONTAGRO y PRIAG</t>
  </si>
  <si>
    <t>Incrementar la capacidad del productor  en la gestion empresarial bajo el enfoque de agrocadena</t>
  </si>
  <si>
    <t>MAG. CUC</t>
  </si>
  <si>
    <t xml:space="preserve"> 2011:  12</t>
  </si>
  <si>
    <t xml:space="preserve"> 2012: 15</t>
  </si>
  <si>
    <t xml:space="preserve"> 2013: 15</t>
  </si>
  <si>
    <t xml:space="preserve"> 2014: 15</t>
  </si>
  <si>
    <t>Coseles: Turrialba y Jimenez</t>
  </si>
  <si>
    <t xml:space="preserve"> 2011: 0</t>
  </si>
  <si>
    <t xml:space="preserve"> 2012:0</t>
  </si>
  <si>
    <t xml:space="preserve"> 2014: 0</t>
  </si>
  <si>
    <t>Comisión Municipalidad Turrialba-Sector Agropecuario</t>
  </si>
  <si>
    <t xml:space="preserve"> 2011: 9.10 has de riego</t>
  </si>
  <si>
    <t xml:space="preserve"> 2012:389 has de riego y drenaje</t>
  </si>
  <si>
    <t xml:space="preserve"> 2013: 351 has de riego y dreanje</t>
  </si>
  <si>
    <t xml:space="preserve"> 2014: 150 has de riego</t>
  </si>
  <si>
    <t>Coseles de Cartago, Los Santos, Turrialba y Jiménez</t>
  </si>
  <si>
    <t>15 organizaciones de las agrocadenas prioritrias, capacitadas en gestión empresarial</t>
  </si>
  <si>
    <t>12 organizaciones</t>
  </si>
  <si>
    <t xml:space="preserve"> 2013: 1 Centro ferial establecido</t>
  </si>
  <si>
    <t>Planes de competitividad por agrocadenas</t>
  </si>
  <si>
    <t>Programas de competitividad de agrocadenas</t>
  </si>
  <si>
    <t>Número de has habilitadas con riego y drenaje</t>
  </si>
  <si>
    <t>899,1 has habilitadas con riego y drenaje (577,1 has de riego y 322 has de drenaje)</t>
  </si>
  <si>
    <t>Meta de período                                       2011-2014</t>
  </si>
  <si>
    <t>Coseles Cartago, Turrilba, Jimenez, Los Santos</t>
  </si>
  <si>
    <t>Investigación científica tecnológica, socioeconómica y transferencia</t>
  </si>
  <si>
    <t>Investigación e innovación</t>
  </si>
  <si>
    <t>Coseles Cartago, Los Santos, Turrialba y Jimenez</t>
  </si>
  <si>
    <t>Crear capacidades en buenas prácticas agrícolas y de manufactura, que permitan optar por la certificación de los agentes económicos en los ámbitos de circuitos comerciales</t>
  </si>
  <si>
    <t>Formación y capacitación a agentes ligados a procesos de producción.</t>
  </si>
  <si>
    <t>Desarrollo de las cpacidades para la innovación.</t>
  </si>
  <si>
    <t xml:space="preserve"> 2011: 1 </t>
  </si>
  <si>
    <t xml:space="preserve">Desarrollar y transferir tecnología para la producción en ambientes protegidos, mediante la implementación, validación y adopción de los resultados por parte de los </t>
  </si>
  <si>
    <t>Economía rural de los territorios</t>
  </si>
  <si>
    <t>210 unidades productivas  que utlizan prácticas de produccion sostenible</t>
  </si>
  <si>
    <t>240  Unidades de producción agropecuaria familiar, apoyadas con transferencia de tecnología</t>
  </si>
  <si>
    <t>MAG (¢10.0),INTA (¢ 4.0)</t>
  </si>
  <si>
    <t xml:space="preserve"> 2011: 50</t>
  </si>
  <si>
    <t xml:space="preserve"> 2012: 50</t>
  </si>
  <si>
    <t xml:space="preserve"> 2013: 50</t>
  </si>
  <si>
    <t xml:space="preserve"> 2014: 50</t>
  </si>
  <si>
    <t xml:space="preserve"> 2012: 200</t>
  </si>
  <si>
    <t xml:space="preserve"> 2013:  200</t>
  </si>
  <si>
    <t xml:space="preserve"> 2014: 200</t>
  </si>
  <si>
    <t>Coseles Cartago, Los Santos, turrialba y Jiménez</t>
  </si>
  <si>
    <t>Capacitación a agentes ligados a procesos de producción agropecuaria</t>
  </si>
  <si>
    <t>Número de productores con manejo integrado de plagas</t>
  </si>
  <si>
    <t>700 productores con manejo integrado de plagas</t>
  </si>
  <si>
    <t>MAG/SFE</t>
  </si>
  <si>
    <t>Producción limpia</t>
  </si>
  <si>
    <t>Certificación participativa de productos orgánicos</t>
  </si>
  <si>
    <t>Ordenamiento Territorial</t>
  </si>
  <si>
    <t xml:space="preserve">Gestión eficiente y eficaz de mercados </t>
  </si>
  <si>
    <t>Fortalecimiento e impulso de espacios internos de comercialización de productos agroalimentarios</t>
  </si>
  <si>
    <t>Garantizar la calidad al consumidor de quince productos de la canasta básica, aplicando reglamentos técnicos.</t>
  </si>
  <si>
    <t>Porcentaje de cobertura del territorio nacional.</t>
  </si>
  <si>
    <t xml:space="preserve"> CNP</t>
  </si>
  <si>
    <t>3   agroempresas  preparadas para la certificación en gestión de calidad e inocuidad e insertadas en circuitos comerciales</t>
  </si>
  <si>
    <t xml:space="preserve"> 2012: 2</t>
  </si>
  <si>
    <t xml:space="preserve"> 2013: 3</t>
  </si>
  <si>
    <t xml:space="preserve"> 2014: 3</t>
  </si>
  <si>
    <t xml:space="preserve"> 2011: 12</t>
  </si>
  <si>
    <t xml:space="preserve"> 2012:13</t>
  </si>
  <si>
    <t xml:space="preserve"> 2013:  14</t>
  </si>
  <si>
    <t>8 productoras ejecutando ambientes protegidos sostenibles</t>
  </si>
  <si>
    <t xml:space="preserve"> 2011: 8 </t>
  </si>
  <si>
    <t xml:space="preserve"> 2013: 8</t>
  </si>
  <si>
    <t xml:space="preserve"> 2014: 8</t>
  </si>
  <si>
    <t>Cosel Jiménez</t>
  </si>
  <si>
    <t>Cosel Jimenez</t>
  </si>
  <si>
    <t xml:space="preserve">1 módulo de sistema de producción sostenible modelo funcionando, para transferir tecnologia. (ambiente protegido de la  Asociacion de Mujeres de Plaza Vieja. </t>
  </si>
  <si>
    <t>Planes de Manejo integrado en Cuencas (Plan de Acción Agroambiental en operación)</t>
  </si>
  <si>
    <t>Preparar para la certificación a las agroempresas de  micro, pequeños y medianos productores (as), en gestión de calidad e inocuidad.</t>
  </si>
  <si>
    <t>Número de muestras tomadas</t>
  </si>
  <si>
    <t>Productor-SENASA-MAG</t>
  </si>
  <si>
    <t>SENASA</t>
  </si>
  <si>
    <t xml:space="preserve"> 2011: 80</t>
  </si>
  <si>
    <t xml:space="preserve"> 2012: 80</t>
  </si>
  <si>
    <t xml:space="preserve"> 2013: 80</t>
  </si>
  <si>
    <t xml:space="preserve"> 2014: 80</t>
  </si>
  <si>
    <t>Implementar el programa de trazabilidad bovina y registro de establecimientos agropecuarios</t>
  </si>
  <si>
    <t>MAG. CUC, INA</t>
  </si>
  <si>
    <t>Cobertura Geográfica 1/</t>
  </si>
  <si>
    <t>Cobertura geografica 1/</t>
  </si>
  <si>
    <t>Coseles Cartago, Turrialba y Jimenez</t>
  </si>
  <si>
    <t>435 has habilitadas en riego y drenaje</t>
  </si>
  <si>
    <t>320 certificados de hato libre de brucella y tuberculosis emitidos</t>
  </si>
  <si>
    <t>Número de certificados de hato libre de brucella y tuberculosis emitidos</t>
  </si>
  <si>
    <t>10,800 muestras de animales</t>
  </si>
  <si>
    <t>Coseles Turrialba, Cartago, Los Santos, Jimenez</t>
  </si>
  <si>
    <t>5100 fincas de bovino registradas en el programa de trazabilidad bovina</t>
  </si>
  <si>
    <t>Número de fincas registradas</t>
  </si>
  <si>
    <t xml:space="preserve"> 2011:  Muestreo de 2700 animales</t>
  </si>
  <si>
    <t xml:space="preserve"> 2013:  Muestreo de 2700 animales </t>
  </si>
  <si>
    <t xml:space="preserve"> 2012:  Muestreo de 2700 animales </t>
  </si>
  <si>
    <t xml:space="preserve"> 2012: 0</t>
  </si>
  <si>
    <t>Certificar establecimientos que cumplen con buenas practicas de operación pecuarias.</t>
  </si>
  <si>
    <t>4.800 certificados de CVO emitidos para estableciminetos agropecuarios (incluye ferias del agricultor)</t>
  </si>
  <si>
    <t>Número de certificados de CVO emitidos para estableciminetos agropecuarios</t>
  </si>
  <si>
    <t xml:space="preserve"> 2011: 6 %</t>
  </si>
  <si>
    <t xml:space="preserve"> 2012: 6%</t>
  </si>
  <si>
    <t xml:space="preserve"> 2013: 6%</t>
  </si>
  <si>
    <t xml:space="preserve"> 2014: 6%</t>
  </si>
  <si>
    <t xml:space="preserve"> 2013: 4</t>
  </si>
  <si>
    <t xml:space="preserve"> 2014: 7</t>
  </si>
  <si>
    <t xml:space="preserve"> 7 agentes económicos aplicando Buenas Prácticas Agrícolas (BPA) y Buenas Prácticas de Manufactura (BPM).</t>
  </si>
  <si>
    <t>Producción y suministro de semillas</t>
  </si>
  <si>
    <t xml:space="preserve">6%  del territorio nacional, que cumple con la normativa de calidad al consumidor. </t>
  </si>
  <si>
    <t>Acceso a recursos y financiamiento</t>
  </si>
  <si>
    <t>IDA</t>
  </si>
  <si>
    <t xml:space="preserve"> 2011: 1</t>
  </si>
  <si>
    <t>Fortalecimiento en infraestructrua de servicios públicos</t>
  </si>
  <si>
    <t>Monto invertido en infraestructrua comunal y vial</t>
  </si>
  <si>
    <r>
      <t xml:space="preserve">Pilar 1-Competitividad: </t>
    </r>
    <r>
      <rPr>
        <b/>
        <sz val="9"/>
        <rFont val="Arial"/>
        <family val="2"/>
      </rPr>
      <t xml:space="preserve"> </t>
    </r>
    <r>
      <rPr>
        <sz val="9"/>
        <rFont val="Arial"/>
        <family val="2"/>
      </rPr>
      <t>Elevar el nivel de competitividad del sector agroalimentario costarricense, por medio de la adecuación y prestación de servicios eficientes y eficaces, de apoyo institucional, que favorezcan su rentabilidad y le proporcionen la capacidad para aprovechar las posibilidades y oportunidades que le ofrecen los mercados internos y externos.</t>
    </r>
  </si>
  <si>
    <r>
      <t xml:space="preserve"> 2014:  Muestreo de 2700 animales</t>
    </r>
    <r>
      <rPr>
        <sz val="9"/>
        <color indexed="56"/>
        <rFont val="Arial"/>
        <family val="2"/>
      </rPr>
      <t xml:space="preserve"> </t>
    </r>
  </si>
  <si>
    <r>
      <t>Fuente:</t>
    </r>
    <r>
      <rPr>
        <sz val="9"/>
        <rFont val="Arial"/>
        <family val="2"/>
      </rPr>
      <t xml:space="preserve"> CSRA Central Oriental, con base en información suministrada por las instituciones que conforman el comité. Abril 2011.</t>
    </r>
  </si>
  <si>
    <t>15  Agroempresas insertadas en circuitos comerciales</t>
  </si>
  <si>
    <r>
      <t>Pilar3 - Gestión de Territorios Rurales:</t>
    </r>
    <r>
      <rPr>
        <sz val="9"/>
        <rFont val="Arial"/>
        <family val="2"/>
      </rPr>
      <t xml:space="preserve"> Fomentar el desarrollo equilibrado de territorios rurales creando los espacios de participación proactiva y articulada de todos sus actores con la institucionalidad pública, que propicie un mayor dinamismo e incorporación de los agroempresarios y agroempresarias en los circuitos comerciales y la mejoría de las economías rurales de todos sus pobladores, que se reflejen en el mejoramiento de los indicadores sociales y en la sostenibilidad de los recursos naturales.</t>
    </r>
  </si>
  <si>
    <t xml:space="preserve">Fortalecer la permanencia de  economías agropecuarias  familiares, diversificando y mejorando  la disponibilidad y calidad de los alimentos para la autosuficiencia y para los mercados nacionales e internacionales, el mejoramiento de ingresos y  oportunidades de trabajo para la familia, para evitar el abandono de las unidades productivas, emigración y aumento de la pobreza en los territorios rurales.    </t>
  </si>
  <si>
    <r>
      <t xml:space="preserve">Pilar 4 - Cambio Climático y Gestión Agroambiental: </t>
    </r>
    <r>
      <rPr>
        <sz val="9"/>
        <rFont val="Arial"/>
        <family val="2"/>
      </rPr>
      <t>Promover los esfuerzos intersectoriales para, mitigar y adaptarse al cambio climático, considerando que este es un fenómeno global que afectará a toda la agricultura costarricense, y a las otras actividades económicas que se desarrollan en el mundo rural. Complementariamente, se busca lograr una gestión agroambiental de excelencia, que además de favorecer la sostenibilidad de los procesos productivos, en este contexto, permita una mayor diferenciación de la oferta exportable nacional en los mercados mundiales.</t>
    </r>
  </si>
  <si>
    <t>Agroeconegocios.</t>
  </si>
  <si>
    <t>Presupuesto Estimado en  millones de ¢</t>
  </si>
  <si>
    <t>Metas</t>
  </si>
  <si>
    <t>Presupuesto</t>
  </si>
  <si>
    <t>Monto</t>
  </si>
  <si>
    <t>%</t>
  </si>
  <si>
    <t>Subtotal</t>
  </si>
  <si>
    <t>monto</t>
  </si>
  <si>
    <t>total</t>
  </si>
  <si>
    <t>Pilar</t>
  </si>
  <si>
    <t xml:space="preserve">240 muestras de animales para PPC </t>
  </si>
  <si>
    <t xml:space="preserve">Número de muestras tomadas </t>
  </si>
  <si>
    <t>PRODUCTOR-SENASA - EXTENSIÓN</t>
  </si>
  <si>
    <t>SENASA - EXTENSIÓN</t>
  </si>
  <si>
    <t>Controlar  y prevenir enfermedades enzooticas de atención oficial obligatorio a nivel regional (Brucelosis, Tuberculosis y Rabia</t>
  </si>
  <si>
    <t>Registrar, regular y supervisar los medicamentos veterinarios y alimentos para consumo animal de manera que no representen peligros para la salud pública, veterinaria, salud animal y el medio ambiente</t>
  </si>
  <si>
    <t>2011:  Inspección de Farmacias Veterinarias</t>
  </si>
  <si>
    <t>2012:  Inspección de Farmacias Veterinarias</t>
  </si>
  <si>
    <t>2013:  Inspección de Farmacias Veterinarias</t>
  </si>
  <si>
    <t>2014:  Inspección de Farmacias Veterinarias</t>
  </si>
  <si>
    <t xml:space="preserve">617 inspecciones a Farmacias Veterinarias </t>
  </si>
  <si>
    <t xml:space="preserve">Numero de inspecciones a farmacias veterinarias </t>
  </si>
  <si>
    <r>
      <rPr>
        <b/>
        <i/>
        <sz val="9"/>
        <rFont val="Arial"/>
        <family val="2"/>
      </rPr>
      <t>Cosel Cartago</t>
    </r>
    <r>
      <rPr>
        <b/>
        <sz val="9"/>
        <rFont val="Arial"/>
        <family val="2"/>
      </rPr>
      <t xml:space="preserve">: </t>
    </r>
    <r>
      <rPr>
        <sz val="9"/>
        <rFont val="Arial"/>
        <family val="2"/>
      </rPr>
      <t>Cartago, Tierra Blanca, Llano Grande, Pacayas, Coronado</t>
    </r>
  </si>
  <si>
    <r>
      <rPr>
        <b/>
        <i/>
        <sz val="9"/>
        <rFont val="Arial"/>
        <family val="2"/>
      </rPr>
      <t>Cosel Jiménez</t>
    </r>
    <r>
      <rPr>
        <b/>
        <sz val="9"/>
        <rFont val="Arial"/>
        <family val="2"/>
      </rPr>
      <t>:</t>
    </r>
    <r>
      <rPr>
        <sz val="9"/>
        <rFont val="Arial"/>
        <family val="2"/>
      </rPr>
      <t xml:space="preserve"> Jimemez</t>
    </r>
  </si>
  <si>
    <r>
      <rPr>
        <b/>
        <i/>
        <sz val="9"/>
        <rFont val="Arial"/>
        <family val="2"/>
      </rPr>
      <t>Cosel Turrialba:</t>
    </r>
    <r>
      <rPr>
        <b/>
        <sz val="9"/>
        <rFont val="Arial"/>
        <family val="2"/>
      </rPr>
      <t xml:space="preserve"> </t>
    </r>
    <r>
      <rPr>
        <sz val="9"/>
        <rFont val="Arial"/>
        <family val="2"/>
      </rPr>
      <t>Turrialba</t>
    </r>
  </si>
  <si>
    <r>
      <t>Fuente:</t>
    </r>
    <r>
      <rPr>
        <sz val="9"/>
        <rFont val="Arial"/>
        <family val="2"/>
      </rPr>
      <t xml:space="preserve"> CSRA Central Oriental, con base en información suministrada por las instituciones que conforman el Comité. Mayo 2011.</t>
    </r>
  </si>
  <si>
    <r>
      <t xml:space="preserve">1/ </t>
    </r>
    <r>
      <rPr>
        <sz val="9"/>
        <rFont val="Arial"/>
        <family val="2"/>
      </rPr>
      <t>La estructrua de coordinación sectorial establecida, es a traves de los Comités Sectoriaes Regionales Locales, que son 4, cuyas áreas de influencia por cantones es la siguiente:</t>
    </r>
  </si>
  <si>
    <r>
      <t xml:space="preserve"> 1/ </t>
    </r>
    <r>
      <rPr>
        <sz val="9"/>
        <rFont val="Arial"/>
        <family val="2"/>
      </rPr>
      <t>La estructrua de coordinación sectorial establecida, es a traves de los Comités Sectoriaes Regionales Locales, que son 4, cuyas áreas de influencia por cantones es la siguiente:</t>
    </r>
  </si>
  <si>
    <t xml:space="preserve">88  biodigestores construidos y en funcionamiento en las unidades productivas </t>
  </si>
  <si>
    <t>Número de biodigestores construidos y en funcionamiento</t>
  </si>
  <si>
    <t>MAG, COMCURE, PREVDA (Programa de la vulnerabilidad y Degradación Ambiental</t>
  </si>
  <si>
    <t>MAG-COMCURE</t>
  </si>
  <si>
    <t xml:space="preserve"> 2011: 52</t>
  </si>
  <si>
    <t xml:space="preserve"> 2012: 12</t>
  </si>
  <si>
    <t xml:space="preserve"> 2014: 12</t>
  </si>
  <si>
    <t xml:space="preserve">72 Lombricompostera para el manejo de remanentes pecuarios </t>
  </si>
  <si>
    <t xml:space="preserve">Número de lombricompostera </t>
  </si>
  <si>
    <t>MAG, COMCURE</t>
  </si>
  <si>
    <t xml:space="preserve"> 2011:36</t>
  </si>
  <si>
    <t xml:space="preserve"> 2012:12</t>
  </si>
  <si>
    <t xml:space="preserve"> 2013:12</t>
  </si>
  <si>
    <t xml:space="preserve"> 2014:12</t>
  </si>
  <si>
    <t xml:space="preserve">Coseles Cartago, Turrialba </t>
  </si>
  <si>
    <t xml:space="preserve"> 2011:590 has</t>
  </si>
  <si>
    <t xml:space="preserve"> 2012:590 has</t>
  </si>
  <si>
    <t xml:space="preserve"> 2013:590 has</t>
  </si>
  <si>
    <t xml:space="preserve"> 2014:590 has</t>
  </si>
  <si>
    <t xml:space="preserve">164  Productores implementando BPA y BPP en las unidades productivas </t>
  </si>
  <si>
    <t xml:space="preserve">Cosel Cartago, Turrialba, Jimenez </t>
  </si>
  <si>
    <t>Número de productores implementando BPA y BPP</t>
  </si>
  <si>
    <t xml:space="preserve">2011:41 productores </t>
  </si>
  <si>
    <t xml:space="preserve">2012:41 productores </t>
  </si>
  <si>
    <t xml:space="preserve">2013:41 productores </t>
  </si>
  <si>
    <t xml:space="preserve">2014:41 productores </t>
  </si>
  <si>
    <t xml:space="preserve">Número de proyectos de semiestabulación ganadera </t>
  </si>
  <si>
    <t xml:space="preserve"> 2011: 5</t>
  </si>
  <si>
    <t>20 fincas con diagnóstico, georrefernciación y plan de intervención de cada finca seleccionada</t>
  </si>
  <si>
    <t xml:space="preserve">Cosel Los Santos </t>
  </si>
  <si>
    <t xml:space="preserve">Número de fincas con recursos para desarrollar actividades de producción sostenible </t>
  </si>
  <si>
    <t>ICE</t>
  </si>
  <si>
    <t>MAG- UMCUPI-ICE</t>
  </si>
  <si>
    <t>2011: 5 fincas</t>
  </si>
  <si>
    <t>2012: 10fincas</t>
  </si>
  <si>
    <t>2013: 15fincas</t>
  </si>
  <si>
    <t>2014: 20 fincas</t>
  </si>
  <si>
    <t xml:space="preserve"> 8 biodigestores construidos y en funcionamiento</t>
  </si>
  <si>
    <t>MAG, CNFL, Cooperativa Dos Pinos</t>
  </si>
  <si>
    <t>MAG - CNFL</t>
  </si>
  <si>
    <t>2011: 2 biodigestor</t>
  </si>
  <si>
    <t>2012: 2 biodigestor</t>
  </si>
  <si>
    <t>2013: 2 biodigestor</t>
  </si>
  <si>
    <t>2014: 2 biodigestor</t>
  </si>
  <si>
    <t xml:space="preserve">16 lombricompos-teras establecidas  </t>
  </si>
  <si>
    <t>2011: 4 lombri-composteras</t>
  </si>
  <si>
    <t xml:space="preserve">Número  de lombricompos-teras establecidas </t>
  </si>
  <si>
    <t>2012: 4 lombri-composteras</t>
  </si>
  <si>
    <t>2014: 4 lombri-composteras</t>
  </si>
  <si>
    <t>2013: 4 lombri-composteras</t>
  </si>
  <si>
    <t xml:space="preserve"> 1/ La estructrua de coordinación sectorial establecida, es a traves de los Comités Sectoriaes Regionales Locales, que son 4, cuyas áreas de influencia por cantones es la siguiente:</t>
  </si>
  <si>
    <t xml:space="preserve">  1/ La estructrua de coordinación sectorial establecida, es a traves de los Comités Sectoriaes Regionales Locales, que son 4, cuyas áreas de influencia por cantones es la siguiente:</t>
  </si>
  <si>
    <t>Inserción con equidad de las mujeres, jovenes, población indigena, personas con discapacidad y adultos mayores</t>
  </si>
  <si>
    <t>Impulsar un uso y manejo sostenible de los recursos naturales de la cuenca alta y media del Río  Reventazón,de manera que se alcance una adecuada gestión de los recursos agua, bosque y biodiversidad, así como una adecuada gestión del riesgo</t>
  </si>
  <si>
    <t>Desarrollar proyectos de producción  sostenible  de tipo agricola, pecuario y forestal  que permitan el manejo conservacionista   de la cuenca del Río Pirris</t>
  </si>
  <si>
    <t xml:space="preserve">Contribuir con actividades de desarrollo sostenible que permitan la recuperación ambiental de la parte alta de la cuenca del Río Virilla </t>
  </si>
  <si>
    <t>Implementar el Plan de acción para la comunidad vulnerable de Chirripo-Cabecar, con el fin del mejoramiento socioeconomico de está población</t>
  </si>
  <si>
    <t xml:space="preserve"> 2013: 0</t>
  </si>
  <si>
    <t xml:space="preserve">Planta de proceso de pulido de maíz, frijol y arroz en funcionamiento </t>
  </si>
  <si>
    <t xml:space="preserve">Proyecto de industrialización de vinagre de banano orgánico ejecutandose </t>
  </si>
  <si>
    <t xml:space="preserve"> 2013: III etapa Consecución de Recursos</t>
  </si>
  <si>
    <t xml:space="preserve"> 2014: IV etapa ejecución del proyecto</t>
  </si>
  <si>
    <t xml:space="preserve">Número de indígenas sembrando granos básicos </t>
  </si>
  <si>
    <t xml:space="preserve"> 2011: 161</t>
  </si>
  <si>
    <t xml:space="preserve"> 2012: 161</t>
  </si>
  <si>
    <t xml:space="preserve"> 2013: 161</t>
  </si>
  <si>
    <t xml:space="preserve"> 2014: 161</t>
  </si>
  <si>
    <t xml:space="preserve">Cosels Cartago, Los Santos, Turrialba y Jimenez </t>
  </si>
  <si>
    <t>IMAS</t>
  </si>
  <si>
    <t>IMAS, MAG, CNP, IDA</t>
  </si>
  <si>
    <t>1 planta de proceso de pulido de maíz, frijol y arroz funcionando</t>
  </si>
  <si>
    <t xml:space="preserve">1 proyecto de industrialización de vinagre de banano orgánico de Coopeoronimar  en ejecución,  para beneficiar a 38 jóvenes indígenas </t>
  </si>
  <si>
    <t>IMAS, MAG</t>
  </si>
  <si>
    <t>Pilar 4</t>
  </si>
  <si>
    <t>SEPSA, Área de Politica Agropecuaria y Rural, mayo 2011</t>
  </si>
  <si>
    <t xml:space="preserve">161 Indígenas apoyados por Ideas Productivas en la siembra de  granos básicos </t>
  </si>
  <si>
    <t xml:space="preserve"> 2012: 3</t>
  </si>
  <si>
    <t xml:space="preserve">14 proyectos de semiestabulación ganadera </t>
  </si>
  <si>
    <t>10 opciones tecnológicas nuevas en  agrocadenas prioritarias transferidas.</t>
  </si>
  <si>
    <t xml:space="preserve"> 2011: 2</t>
  </si>
  <si>
    <t xml:space="preserve">1.200 técnicos, profesionales y agricultores lideres capacitados  </t>
  </si>
  <si>
    <t xml:space="preserve"> 2011: 300</t>
  </si>
  <si>
    <t xml:space="preserve"> 2012: 300</t>
  </si>
  <si>
    <t xml:space="preserve"> 2013: 300</t>
  </si>
  <si>
    <t xml:space="preserve"> 2014: 300</t>
  </si>
  <si>
    <t>120 Hectareas adquiridas para ser adjudicadas a familias de la región central oirental.</t>
  </si>
  <si>
    <t>Coseles Cartago, Turrialba, Jiménez</t>
  </si>
  <si>
    <t>IDA - MAG</t>
  </si>
  <si>
    <t xml:space="preserve">Garantizar el acceso de alimentos a los grupos vulnerables mejorando su seguridad alimentaria y nutricional,mediante  la disponibilidad de alimentos básicos (maíz, frijoles y otros productos. </t>
  </si>
  <si>
    <t xml:space="preserve">Número de invernaderos construidos  </t>
  </si>
  <si>
    <t xml:space="preserve">2011: 3 invernaderos </t>
  </si>
  <si>
    <t xml:space="preserve">2012: 3 invernaderos </t>
  </si>
  <si>
    <t>2013: 3 invernaderos</t>
  </si>
  <si>
    <t>2014: 3 invernaderos</t>
  </si>
  <si>
    <t>Coseles Cartago, Turrialba y Jiménez</t>
  </si>
  <si>
    <t xml:space="preserve">Número de secadores solares </t>
  </si>
  <si>
    <t>2011: 15 secadores solares</t>
  </si>
  <si>
    <t>2012: 15 secadores solares</t>
  </si>
  <si>
    <t>2013: 15 secadores solares</t>
  </si>
  <si>
    <t>2014: 15 secadores solares</t>
  </si>
  <si>
    <t xml:space="preserve">Aumentar la disponibilidad de alimento en epocas críticas  por medio de secadores solares de pasto  para ganadería  </t>
  </si>
  <si>
    <t xml:space="preserve">60 Secadores solares para secado de pasto construidos  </t>
  </si>
  <si>
    <t xml:space="preserve">Número de establos plasticos construidos </t>
  </si>
  <si>
    <t xml:space="preserve">60 establos plasticos para estabulacón del ganado </t>
  </si>
  <si>
    <t xml:space="preserve">2011: 15 establos plasticos </t>
  </si>
  <si>
    <t>2012: 15 establos plasticos</t>
  </si>
  <si>
    <t xml:space="preserve">2013: 15 establos plasticos </t>
  </si>
  <si>
    <t xml:space="preserve">2014: 15 establos plasticos </t>
  </si>
  <si>
    <t>ICE- MAG</t>
  </si>
  <si>
    <t xml:space="preserve">80 macrotuneles para reducir la erosión en suelos </t>
  </si>
  <si>
    <t>Número de macrotuneles en funcionamiento</t>
  </si>
  <si>
    <t>2011: 20 macrotuneles</t>
  </si>
  <si>
    <t>2012: 20 macrotuneles</t>
  </si>
  <si>
    <t xml:space="preserve">2013: 20 macrotuneles </t>
  </si>
  <si>
    <t xml:space="preserve">2014: 20 macrotuneles </t>
  </si>
  <si>
    <t xml:space="preserve">Establos plasticos para estabulación del ganado en epocas críticas </t>
  </si>
  <si>
    <t>Mantener el país libre de enfermedades exoticas (influencia aviar, enfermedad de newcastle, EEB,PPC,PPA,fiebre aftosa) y control de enfermedades endemicas (salmonella, laringotraqueitis aviar, rabia bovina) a traves de la vigilancia epidemiologica activa (análisis de rutina) y pasiva ( por sospecha de estomatitis vesicular, rabia, etc ).</t>
  </si>
  <si>
    <t xml:space="preserve">Comprar fincas para ser adjudicadas  a familias de productores y productoras para la actividad agrícola y pecuaria   </t>
  </si>
  <si>
    <t>¢121,0 millones, que beneficiaron a 266 parceleros</t>
  </si>
  <si>
    <t>Monto invertido del PIA en asentamientos campesinos</t>
  </si>
  <si>
    <r>
      <rPr>
        <b/>
        <i/>
        <sz val="9"/>
        <rFont val="Arial"/>
        <family val="2"/>
      </rPr>
      <t xml:space="preserve">*/ Se </t>
    </r>
    <r>
      <rPr>
        <sz val="9"/>
        <rFont val="Arial"/>
        <family val="2"/>
      </rPr>
      <t>beneficiarán  175 familias, que desarrollan actividades agropecuarias, con  1920 has sembradas de granos básicos y tomate, en el período.</t>
    </r>
  </si>
  <si>
    <t>2011: 61,25 millones</t>
  </si>
  <si>
    <t>2012: 61,25 millones</t>
  </si>
  <si>
    <t>2013: 61,25 millones</t>
  </si>
  <si>
    <t>2014: 61,25 millones</t>
  </si>
  <si>
    <t>12 invernaderos construidos en los asentamientos campesinos.</t>
  </si>
  <si>
    <t>Agricultura familiar</t>
  </si>
  <si>
    <t>3                                     Gestión de Territorios Rurales y Agricultura Familair</t>
  </si>
  <si>
    <t>4                                      Cambio Climatico y Gestión Agroambiental</t>
  </si>
  <si>
    <t>REGION CENTRAL ORIENTAL</t>
  </si>
  <si>
    <t>PLAN REGIONAL DE DESARROLLO</t>
  </si>
  <si>
    <t>CLASIFICACION DE LAS METAS</t>
  </si>
  <si>
    <t>2011-2014</t>
  </si>
  <si>
    <t>INSTRUMENTO/PILARES</t>
  </si>
  <si>
    <t>PILAR 1 COMPETITIVIDAD</t>
  </si>
  <si>
    <t>PILAR 2 INNOVACION</t>
  </si>
  <si>
    <t>PILAR 3 GESTION DE TERRITORIOS</t>
  </si>
  <si>
    <t>PILAR 4 CAMBIO CLIMATICO Y GESTION AGROAMBIENTAL</t>
  </si>
  <si>
    <t>TOTAL</t>
  </si>
  <si>
    <t>PND-2011-2014</t>
  </si>
  <si>
    <t>CONSULTA REGIONAL</t>
  </si>
  <si>
    <t>POLITICA ESTADO</t>
  </si>
  <si>
    <t>TOTAL METAS</t>
  </si>
  <si>
    <t>TOTAL PRESUPUESTO/EJE</t>
  </si>
  <si>
    <t>FUENTE: SEPSA, Área de Política Agropecuaria y Rural con base en información del CSRA Central Oriental. Mayo 2011</t>
  </si>
  <si>
    <t>2012: 250.000 arboles</t>
  </si>
  <si>
    <t xml:space="preserve">2013: 250.000 arboles </t>
  </si>
  <si>
    <t xml:space="preserve">2014: 250.000 arboles </t>
  </si>
  <si>
    <t>2011: 250.000 arboles</t>
  </si>
  <si>
    <t xml:space="preserve">Número de técnicos, profesionales y agricultores lideres capacitados </t>
  </si>
  <si>
    <t>Número de modelo de ambiente protegido para transferir tecnologia</t>
  </si>
  <si>
    <t>Número de productores capacitados y sensibilizados</t>
  </si>
  <si>
    <t>Número de fincas en proceso de certifficacion de carbono neutro</t>
  </si>
  <si>
    <t>Número de productores beneficiados con el incentivo a la produccion organica</t>
  </si>
  <si>
    <t>Número de productores beneficiados con el incentivo del RBA a la produccion agroepcuaria sostenible</t>
  </si>
  <si>
    <t xml:space="preserve">Recuperar la cobertura vegetal en áreas degradadas de uso agrícola y pecuario </t>
  </si>
  <si>
    <t xml:space="preserve">1.000000,00 millón de árboles sembrados </t>
  </si>
  <si>
    <t xml:space="preserve">Coseles Cartago, Los Santos, Turrialba </t>
  </si>
  <si>
    <t>Coseles: Cartago Turrialba, Los Santos</t>
  </si>
  <si>
    <t>Número de centros feriales establecidos</t>
  </si>
  <si>
    <t>Coseles Cartago y Turrialba</t>
  </si>
  <si>
    <t>Dotar de infraestructura comunal y vial a los asentamientos campesinos de la región central oriental con el fin de mejorar los servicios que favorezcan los procesos de producción y comercialización agroalimentaria (puentes, caminos, electrificación, acueductos y otros). Puentes (Las mesitas, la Pradera, Pipo Ortíz, Arrabara, Caprinos).</t>
  </si>
  <si>
    <t>Cosel Cartago, Cosel Turrialba y Cosel Los Santos</t>
  </si>
  <si>
    <t>Número de plantas producidas</t>
  </si>
  <si>
    <t>Número de parcelas de reproduccion y adaptacion de bambu gadua</t>
  </si>
  <si>
    <t>Desarrollar un programa de investigación, desarrollo y fomento de la construcción de ambientes protegidos para la producción agrícola</t>
  </si>
  <si>
    <t>Coseles Cartago, Turrialba</t>
  </si>
  <si>
    <t>100 productores beneficiados con el incentivo de RBA</t>
  </si>
  <si>
    <t xml:space="preserve"> 2011: 60 has</t>
  </si>
  <si>
    <t xml:space="preserve"> 2012: 0 has</t>
  </si>
  <si>
    <t xml:space="preserve"> 2013: 60 has</t>
  </si>
  <si>
    <t xml:space="preserve"> 2014: 0has </t>
  </si>
  <si>
    <t>Promover el manejo integrado de plagas de acuerdoc on la Ley 7664.</t>
  </si>
  <si>
    <t>1  Centro ferial de Turrialba establecido</t>
  </si>
  <si>
    <t>¢ 1442,0 millones invertidos en infraestructura comunal y vial en asentmaientos campesinos</t>
  </si>
  <si>
    <t xml:space="preserve"> 2011:  ¢360,5 millones </t>
  </si>
  <si>
    <t xml:space="preserve"> 2012:  ¢360,5 millones</t>
  </si>
  <si>
    <t xml:space="preserve"> 2013:  ¢360,5 millones</t>
  </si>
  <si>
    <t xml:space="preserve"> 2014:  ¢360,5 millones</t>
  </si>
  <si>
    <t xml:space="preserve">2011: Muestreo de 60 animales para PPC     </t>
  </si>
  <si>
    <t xml:space="preserve">2012: Muestreo de 60 animales para PPC        </t>
  </si>
  <si>
    <t xml:space="preserve">2013: Muestreo de 60 animales para PPC          </t>
  </si>
  <si>
    <t xml:space="preserve">2014: Muestreo de 60 animales para PPC            </t>
  </si>
  <si>
    <t>2011: 1500 fincas de bovino registradas</t>
  </si>
  <si>
    <t>2012: 1200 fincas de bovino registradas</t>
  </si>
  <si>
    <t>2014: 1200 fincas de bovino registradas</t>
  </si>
  <si>
    <t>2013: 1200 fincas de bovino registradas</t>
  </si>
  <si>
    <t xml:space="preserve"> 2011: 1.200 CVO</t>
  </si>
  <si>
    <t>Coseles Cartago y Los Santos</t>
  </si>
  <si>
    <t xml:space="preserve">Cosel Cartago </t>
  </si>
  <si>
    <t>Número de organizaciones de las agrocadenas prioritarias, capacitadas en gestión empresarial</t>
  </si>
  <si>
    <t>Nº de has adquiridas</t>
  </si>
  <si>
    <t>Número de prodcutores ejecutando sistemas agropecuarios sostenibles</t>
  </si>
  <si>
    <t>Cosel Cartago (Paraíso, Pacayas, Tierra Blanca) y Jiménez</t>
  </si>
  <si>
    <t xml:space="preserve"> 2014: 210</t>
  </si>
  <si>
    <r>
      <t xml:space="preserve">¢245,0 millones del Plan Integral de Alimentos invertidos en asentamientos campesinos. </t>
    </r>
    <r>
      <rPr>
        <sz val="9"/>
        <rFont val="Arial"/>
        <family val="2"/>
      </rPr>
      <t xml:space="preserve">           </t>
    </r>
  </si>
  <si>
    <t xml:space="preserve">2011: I etapa Formalización de la Cooperativa  </t>
  </si>
  <si>
    <t xml:space="preserve">2012: II etapa  Presentación del proyecto y aval del Sector Agropecuario </t>
  </si>
  <si>
    <t>MAG,  INTA</t>
  </si>
  <si>
    <t>Tecnología y asisitencia técnica diferenciada para la agricultura familiar</t>
  </si>
  <si>
    <t xml:space="preserve">Coseles Cartago, Los Santos, Turrialba y Jimenez </t>
  </si>
  <si>
    <t>Capacitar y sensibilizara  productores en los efectos del cambio climatico y practicas a implementar en los sistemas de produccion</t>
  </si>
  <si>
    <t xml:space="preserve">MAG, INTA </t>
  </si>
  <si>
    <t>Impulsar la aplicación de tecnologias que permitan mejorar los resultados economicos de las actividades agropecuarias y a la vez reducir las externalidades negativas de la produccion en los sistemas agricolas y pecuarios</t>
  </si>
  <si>
    <t xml:space="preserve">Reducir erosión en suelos con pendientes y mejorar la oferta de productos  por medio de Macrotuneles  </t>
  </si>
  <si>
    <t xml:space="preserve">Número de árboles sembrados </t>
  </si>
  <si>
    <t>590 hectáreas preparadas con maquinaria conservacionista (arado cinceles-rastra rotativa- palin mecanica)</t>
  </si>
  <si>
    <t>Número hectáreas preparadas con maquinaria conservasionista (arado cinceles-rastra rotativa- palin mecanica)</t>
  </si>
  <si>
    <t>ASA Coronado</t>
  </si>
  <si>
    <t>Infraestructura Productiva</t>
  </si>
  <si>
    <r>
      <rPr>
        <b/>
        <i/>
        <sz val="9"/>
        <rFont val="Arial"/>
        <family val="2"/>
      </rPr>
      <t>Cosel Los Santos:</t>
    </r>
    <r>
      <rPr>
        <b/>
        <sz val="9"/>
        <rFont val="Arial"/>
        <family val="2"/>
      </rPr>
      <t xml:space="preserve"> </t>
    </r>
    <r>
      <rPr>
        <sz val="9"/>
        <rFont val="Arial"/>
        <family val="2"/>
      </rPr>
      <t>Tarrazú, Dota, León Cortés, Frailes</t>
    </r>
  </si>
  <si>
    <r>
      <rPr>
        <b/>
        <i/>
        <sz val="9"/>
        <rFont val="Arial"/>
        <family val="2"/>
      </rPr>
      <t>Cosel Los Santos:</t>
    </r>
    <r>
      <rPr>
        <b/>
        <sz val="9"/>
        <rFont val="Arial"/>
        <family val="2"/>
      </rPr>
      <t xml:space="preserve"> </t>
    </r>
    <r>
      <rPr>
        <sz val="9"/>
        <rFont val="Arial"/>
        <family val="2"/>
      </rPr>
      <t xml:space="preserve">Tarrazú, Dota, León Cortés, Frailes </t>
    </r>
  </si>
  <si>
    <t>Implementar acuerdo de cooperacion conjunta entre la camara de productores de papa y el INTA para la investigacion y desarrollo de nuevas variedades de papa</t>
  </si>
  <si>
    <t>Introducir semilla de bambu guadua como recurso productivo para la construccion de ambientes protegidos</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</si>
</sst>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Red]#,##0"/>
    <numFmt numFmtId="181" formatCode="#,##0.0;[Red]#,##0.0"/>
    <numFmt numFmtId="182" formatCode="#,##0.00;[Red]#,##0.00"/>
    <numFmt numFmtId="183" formatCode="0.0_);\(0.0\)"/>
    <numFmt numFmtId="184" formatCode="#,##0.0_);\(#,##0.0\)"/>
    <numFmt numFmtId="185" formatCode="&quot;Sí&quot;;&quot;Sí&quot;;&quot;No&quot;"/>
    <numFmt numFmtId="186" formatCode="&quot;Verdadero&quot;;&quot;Verdadero&quot;;&quot;Falso&quot;"/>
    <numFmt numFmtId="187" formatCode="&quot;Activado&quot;;&quot;Activado&quot;;&quot;Desactivado&quot;"/>
    <numFmt numFmtId="188" formatCode="[$€-2]\ #,##0.00_);[Red]\([$€-2]\ #,##0.00\)"/>
    <numFmt numFmtId="189" formatCode="0;[Red]0"/>
    <numFmt numFmtId="190" formatCode="#,##0.0"/>
    <numFmt numFmtId="191" formatCode="0.0%"/>
    <numFmt numFmtId="192" formatCode="0.0"/>
    <numFmt numFmtId="193" formatCode="0_);\(0\)"/>
    <numFmt numFmtId="194" formatCode="_(* #,##0_);_(* \(#,##0\);_(* &quot;-&quot;??_);_(@_)"/>
    <numFmt numFmtId="195" formatCode="0.0;[Red]0.0"/>
  </numFmts>
  <fonts count="57">
    <font>
      <sz val="10"/>
      <name val="Arial"/>
      <family val="0"/>
    </font>
    <font>
      <sz val="8"/>
      <name val="Arial"/>
      <family val="2"/>
    </font>
    <font>
      <u val="single"/>
      <sz val="10"/>
      <color indexed="12"/>
      <name val="Arial"/>
      <family val="2"/>
    </font>
    <font>
      <u val="single"/>
      <sz val="10"/>
      <color indexed="36"/>
      <name val="Arial"/>
      <family val="2"/>
    </font>
    <font>
      <sz val="9"/>
      <name val="Arial"/>
      <family val="2"/>
    </font>
    <font>
      <b/>
      <sz val="9"/>
      <name val="Arial"/>
      <family val="2"/>
    </font>
    <font>
      <b/>
      <i/>
      <sz val="9"/>
      <name val="Arial"/>
      <family val="2"/>
    </font>
    <font>
      <b/>
      <u val="single"/>
      <sz val="9"/>
      <color indexed="8"/>
      <name val="Arial"/>
      <family val="2"/>
    </font>
    <font>
      <sz val="9"/>
      <color indexed="10"/>
      <name val="Arial"/>
      <family val="2"/>
    </font>
    <font>
      <sz val="9"/>
      <color indexed="60"/>
      <name val="Arial"/>
      <family val="2"/>
    </font>
    <font>
      <sz val="9"/>
      <color indexed="56"/>
      <name val="Arial"/>
      <family val="2"/>
    </font>
    <font>
      <b/>
      <sz val="12"/>
      <name val="Times New Roman"/>
      <family val="1"/>
    </font>
    <font>
      <b/>
      <sz val="10"/>
      <name val="Arial"/>
      <family val="2"/>
    </font>
    <font>
      <b/>
      <sz val="11"/>
      <name val="Times New Roman"/>
      <family val="1"/>
    </font>
    <font>
      <sz val="12"/>
      <name val="Times New Roman"/>
      <family val="1"/>
    </font>
    <font>
      <b/>
      <sz val="11"/>
      <name val="Arial"/>
      <family val="2"/>
    </font>
    <font>
      <sz val="11"/>
      <name val="Arial"/>
      <family val="0"/>
    </font>
    <font>
      <b/>
      <sz val="10"/>
      <color indexed="10"/>
      <name val="Arial"/>
      <family val="2"/>
    </font>
    <font>
      <b/>
      <i/>
      <sz val="10"/>
      <name val="Arial"/>
      <family val="2"/>
    </font>
    <font>
      <sz val="10"/>
      <color indexed="8"/>
      <name val="Calibri"/>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56"/>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rgb="FF1F497D"/>
      <name val="Calibri"/>
      <family val="2"/>
    </font>
    <font>
      <sz val="9"/>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medium"/>
      <bottom style="thin"/>
    </border>
    <border>
      <left style="medium"/>
      <right style="thin"/>
      <top>
        <color indexed="63"/>
      </top>
      <bottom style="medium"/>
    </border>
    <border>
      <left style="thin"/>
      <right style="thin"/>
      <top>
        <color indexed="63"/>
      </top>
      <bottom style="medium"/>
    </border>
    <border>
      <left style="thin"/>
      <right style="thin"/>
      <top style="thin"/>
      <bottom style="medium"/>
    </border>
    <border>
      <left style="thin"/>
      <right style="thin"/>
      <top style="medium"/>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style="thin"/>
      <right style="medium"/>
      <top>
        <color indexed="63"/>
      </top>
      <bottom>
        <color indexed="63"/>
      </bottom>
    </border>
    <border>
      <left style="thin"/>
      <right style="medium"/>
      <top>
        <color indexed="63"/>
      </top>
      <bottom style="medium"/>
    </border>
    <border>
      <left style="medium"/>
      <right>
        <color indexed="63"/>
      </right>
      <top>
        <color indexed="63"/>
      </top>
      <bottom>
        <color indexed="63"/>
      </bottom>
    </border>
    <border>
      <left style="thin"/>
      <right style="thin"/>
      <top style="thin"/>
      <bottom>
        <color indexed="63"/>
      </bottom>
    </border>
    <border>
      <left>
        <color indexed="63"/>
      </left>
      <right>
        <color indexed="63"/>
      </right>
      <top style="medium"/>
      <bottom style="medium"/>
    </border>
    <border>
      <left style="thin"/>
      <right style="thin"/>
      <top style="medium"/>
      <bottom style="medium"/>
    </border>
    <border>
      <left style="thin"/>
      <right style="medium"/>
      <top style="medium"/>
      <bottom style="medium"/>
    </border>
    <border>
      <left>
        <color indexed="63"/>
      </left>
      <right>
        <color indexed="63"/>
      </right>
      <top style="thin"/>
      <bottom>
        <color indexed="63"/>
      </bottom>
    </border>
    <border>
      <left style="medium"/>
      <right style="thin"/>
      <top style="thin"/>
      <bottom style="thin"/>
    </border>
    <border>
      <left style="medium"/>
      <right style="thin"/>
      <top style="thin"/>
      <bottom style="medium"/>
    </border>
    <border>
      <left style="thin"/>
      <right style="medium"/>
      <top style="thin"/>
      <bottom style="medium"/>
    </border>
    <border>
      <left style="thin"/>
      <right style="medium"/>
      <top style="medium"/>
      <bottom>
        <color indexed="63"/>
      </bottom>
    </border>
    <border>
      <left style="medium"/>
      <right style="thin"/>
      <top>
        <color indexed="63"/>
      </top>
      <bottom>
        <color indexed="63"/>
      </bottom>
    </border>
    <border>
      <left style="medium"/>
      <right style="thin"/>
      <top style="thin"/>
      <bottom>
        <color indexed="63"/>
      </bottom>
    </border>
    <border>
      <left style="medium"/>
      <right>
        <color indexed="63"/>
      </right>
      <top>
        <color indexed="63"/>
      </top>
      <bottom style="medium"/>
    </border>
    <border>
      <left style="thin"/>
      <right style="double"/>
      <top>
        <color indexed="63"/>
      </top>
      <bottom style="medium"/>
    </border>
    <border>
      <left style="double"/>
      <right style="thin"/>
      <top style="medium"/>
      <bottom style="thin"/>
    </border>
    <border>
      <left style="thin"/>
      <right style="double"/>
      <top>
        <color indexed="63"/>
      </top>
      <bottom style="thin"/>
    </border>
    <border>
      <left style="double"/>
      <right style="thin"/>
      <top style="thin"/>
      <bottom style="thin"/>
    </border>
    <border>
      <left style="double"/>
      <right style="thin"/>
      <top style="thin"/>
      <bottom>
        <color indexed="63"/>
      </bottom>
    </border>
    <border>
      <left style="double"/>
      <right style="thin"/>
      <top style="medium"/>
      <bottom style="medium"/>
    </border>
    <border>
      <left style="thin"/>
      <right style="double"/>
      <top style="medium"/>
      <bottom style="medium"/>
    </border>
    <border>
      <left style="thin"/>
      <right style="double"/>
      <top style="thin"/>
      <bottom>
        <color indexed="63"/>
      </bottom>
    </border>
    <border>
      <left style="thin"/>
      <right style="double"/>
      <top>
        <color indexed="63"/>
      </top>
      <bottom>
        <color indexed="63"/>
      </bottom>
    </border>
    <border>
      <left>
        <color indexed="63"/>
      </left>
      <right style="thin"/>
      <top style="double"/>
      <bottom style="double"/>
    </border>
    <border>
      <left style="thin"/>
      <right style="thin"/>
      <top style="double"/>
      <bottom style="double"/>
    </border>
    <border>
      <left style="thin"/>
      <right style="double"/>
      <top style="double"/>
      <bottom style="double"/>
    </border>
    <border>
      <left style="double"/>
      <right style="thin"/>
      <top>
        <color indexed="63"/>
      </top>
      <bottom style="thin"/>
    </border>
    <border>
      <left style="thin"/>
      <right style="double"/>
      <top style="thin"/>
      <bottom style="thin"/>
    </border>
    <border>
      <left>
        <color indexed="63"/>
      </left>
      <right style="thin"/>
      <top>
        <color indexed="63"/>
      </top>
      <bottom>
        <color indexed="63"/>
      </bottom>
    </border>
    <border>
      <left style="thin"/>
      <right style="double"/>
      <top style="medium"/>
      <bottom style="thin"/>
    </border>
    <border>
      <left>
        <color indexed="63"/>
      </left>
      <right>
        <color indexed="63"/>
      </right>
      <top style="medium"/>
      <bottom>
        <color indexed="63"/>
      </bottom>
    </border>
    <border>
      <left>
        <color indexed="63"/>
      </left>
      <right style="thin"/>
      <top style="medium"/>
      <bottom style="medium"/>
    </border>
    <border>
      <left style="medium"/>
      <right style="thin"/>
      <top>
        <color indexed="63"/>
      </top>
      <bottom style="thin"/>
    </border>
    <border>
      <left>
        <color indexed="63"/>
      </left>
      <right style="thin"/>
      <top>
        <color indexed="63"/>
      </top>
      <bottom style="medium"/>
    </border>
    <border>
      <left style="medium"/>
      <right style="thin"/>
      <top style="medium"/>
      <bottom>
        <color indexed="63"/>
      </bottom>
    </border>
    <border>
      <left style="medium"/>
      <right>
        <color indexed="63"/>
      </right>
      <top style="medium"/>
      <bottom style="medium"/>
    </border>
    <border>
      <left style="thin"/>
      <right style="medium"/>
      <top style="medium"/>
      <bottom style="thin"/>
    </border>
    <border>
      <left style="medium"/>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medium"/>
    </border>
    <border>
      <left style="thin"/>
      <right style="medium"/>
      <top style="thin"/>
      <bottom style="thin"/>
    </border>
    <border>
      <left style="medium"/>
      <right style="thin"/>
      <top style="medium"/>
      <bottom style="thin"/>
    </border>
    <border>
      <left style="thin"/>
      <right style="medium"/>
      <top>
        <color indexed="63"/>
      </top>
      <bottom style="thin"/>
    </border>
    <border>
      <left style="double"/>
      <right style="thin"/>
      <top style="medium"/>
      <bottom>
        <color indexed="63"/>
      </bottom>
    </border>
    <border>
      <left style="double"/>
      <right style="thin"/>
      <top>
        <color indexed="63"/>
      </top>
      <bottom>
        <color indexed="63"/>
      </bottom>
    </border>
    <border>
      <left style="double"/>
      <right style="thin"/>
      <top>
        <color indexed="63"/>
      </top>
      <bottom style="medium"/>
    </border>
    <border>
      <left style="double"/>
      <right>
        <color indexed="63"/>
      </right>
      <top style="medium"/>
      <bottom style="medium"/>
    </border>
    <border>
      <left style="double"/>
      <right style="thin"/>
      <top style="double"/>
      <bottom>
        <color indexed="63"/>
      </bottom>
    </border>
    <border>
      <left style="thin"/>
      <right style="thin"/>
      <top style="double"/>
      <bottom>
        <color indexed="63"/>
      </bottom>
    </border>
    <border>
      <left style="thin"/>
      <right>
        <color indexed="63"/>
      </right>
      <top style="double"/>
      <bottom style="medium"/>
    </border>
    <border>
      <left>
        <color indexed="63"/>
      </left>
      <right style="double"/>
      <top style="double"/>
      <bottom style="medium"/>
    </border>
    <border>
      <left style="double"/>
      <right>
        <color indexed="63"/>
      </right>
      <top style="double"/>
      <bottom style="double"/>
    </border>
    <border>
      <left style="double"/>
      <right>
        <color indexed="63"/>
      </right>
      <top style="medium"/>
      <bottom style="double"/>
    </border>
    <border>
      <left>
        <color indexed="63"/>
      </left>
      <right style="thin"/>
      <top style="medium"/>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5" fillId="29"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44" fillId="0" borderId="8" applyNumberFormat="0" applyFill="0" applyAlignment="0" applyProtection="0"/>
    <xf numFmtId="0" fontId="54" fillId="0" borderId="9" applyNumberFormat="0" applyFill="0" applyAlignment="0" applyProtection="0"/>
  </cellStyleXfs>
  <cellXfs count="430">
    <xf numFmtId="0" fontId="0" fillId="0" borderId="0" xfId="0" applyAlignment="1">
      <alignment/>
    </xf>
    <xf numFmtId="0" fontId="4" fillId="0" borderId="0" xfId="0" applyFont="1" applyAlignment="1">
      <alignment vertical="top" wrapText="1"/>
    </xf>
    <xf numFmtId="0" fontId="4" fillId="0" borderId="0" xfId="0" applyFont="1" applyBorder="1" applyAlignment="1">
      <alignment/>
    </xf>
    <xf numFmtId="0" fontId="4" fillId="0" borderId="0" xfId="0" applyFont="1" applyAlignment="1">
      <alignment/>
    </xf>
    <xf numFmtId="0" fontId="8" fillId="0" borderId="0" xfId="0" applyFont="1" applyAlignment="1">
      <alignment/>
    </xf>
    <xf numFmtId="39" fontId="5" fillId="0" borderId="10" xfId="0" applyNumberFormat="1" applyFont="1" applyBorder="1" applyAlignment="1">
      <alignment horizontal="center" vertical="center" wrapText="1"/>
    </xf>
    <xf numFmtId="0" fontId="5" fillId="0" borderId="11" xfId="0" applyFont="1" applyBorder="1" applyAlignment="1">
      <alignment horizontal="center" vertical="top"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39" fontId="5" fillId="0" borderId="13" xfId="0" applyNumberFormat="1" applyFont="1" applyBorder="1" applyAlignment="1">
      <alignment horizontal="center" vertical="center" wrapText="1"/>
    </xf>
    <xf numFmtId="0" fontId="4" fillId="0" borderId="14" xfId="0" applyNumberFormat="1" applyFont="1" applyBorder="1" applyAlignment="1">
      <alignment horizontal="justify" vertical="top" wrapText="1"/>
    </xf>
    <xf numFmtId="0" fontId="4" fillId="0" borderId="10" xfId="0" applyFont="1" applyBorder="1" applyAlignment="1">
      <alignment horizontal="center" vertical="top" wrapText="1"/>
    </xf>
    <xf numFmtId="0" fontId="4" fillId="0" borderId="10" xfId="0" applyFont="1" applyBorder="1" applyAlignment="1">
      <alignment horizontal="justify" vertical="top" wrapText="1"/>
    </xf>
    <xf numFmtId="190" fontId="4" fillId="0" borderId="10" xfId="0" applyNumberFormat="1" applyFont="1" applyBorder="1" applyAlignment="1">
      <alignment horizontal="center" vertical="top"/>
    </xf>
    <xf numFmtId="190" fontId="4" fillId="0" borderId="10" xfId="0" applyNumberFormat="1" applyFont="1" applyBorder="1" applyAlignment="1">
      <alignment horizontal="justify" vertical="top" wrapText="1"/>
    </xf>
    <xf numFmtId="0" fontId="4" fillId="0" borderId="15" xfId="0" applyFont="1" applyBorder="1" applyAlignment="1">
      <alignment horizontal="justify" vertical="top" wrapText="1"/>
    </xf>
    <xf numFmtId="0" fontId="4" fillId="0" borderId="16" xfId="0" applyFont="1" applyBorder="1" applyAlignment="1">
      <alignment horizontal="justify" vertical="top" wrapText="1"/>
    </xf>
    <xf numFmtId="0" fontId="4" fillId="0" borderId="15" xfId="0" applyFont="1" applyBorder="1" applyAlignment="1">
      <alignment horizontal="center" vertical="top" wrapText="1"/>
    </xf>
    <xf numFmtId="181" fontId="4" fillId="0" borderId="17" xfId="0" applyNumberFormat="1" applyFont="1" applyBorder="1" applyAlignment="1">
      <alignment horizontal="center" vertical="top"/>
    </xf>
    <xf numFmtId="180" fontId="4" fillId="0" borderId="16" xfId="0" applyNumberFormat="1" applyFont="1" applyBorder="1" applyAlignment="1">
      <alignment horizontal="justify" vertical="top" wrapText="1"/>
    </xf>
    <xf numFmtId="0" fontId="4" fillId="0" borderId="16" xfId="0" applyFont="1" applyBorder="1" applyAlignment="1">
      <alignment horizontal="center" vertical="top" wrapText="1"/>
    </xf>
    <xf numFmtId="0" fontId="4" fillId="0" borderId="16" xfId="0" applyFont="1" applyFill="1" applyBorder="1" applyAlignment="1">
      <alignment horizontal="center" vertical="top" wrapText="1"/>
    </xf>
    <xf numFmtId="0" fontId="8" fillId="0" borderId="0" xfId="0" applyFont="1" applyFill="1" applyAlignment="1">
      <alignment/>
    </xf>
    <xf numFmtId="0" fontId="4" fillId="0" borderId="12" xfId="0" applyFont="1" applyBorder="1" applyAlignment="1">
      <alignment horizontal="justify" vertical="top" wrapText="1"/>
    </xf>
    <xf numFmtId="0" fontId="4" fillId="0" borderId="12" xfId="0" applyFont="1" applyBorder="1" applyAlignment="1">
      <alignment horizontal="center" vertical="top" wrapText="1"/>
    </xf>
    <xf numFmtId="181" fontId="4" fillId="0" borderId="13" xfId="0" applyNumberFormat="1" applyFont="1" applyBorder="1" applyAlignment="1">
      <alignment horizontal="center" vertical="top"/>
    </xf>
    <xf numFmtId="0" fontId="4" fillId="0" borderId="12" xfId="0" applyFont="1" applyFill="1" applyBorder="1" applyAlignment="1">
      <alignment horizontal="center" vertical="top" wrapText="1"/>
    </xf>
    <xf numFmtId="0" fontId="5" fillId="0" borderId="0" xfId="0" applyFont="1" applyFill="1" applyAlignment="1">
      <alignment/>
    </xf>
    <xf numFmtId="190" fontId="4" fillId="0" borderId="17" xfId="0" applyNumberFormat="1" applyFont="1" applyFill="1" applyBorder="1" applyAlignment="1">
      <alignment horizontal="center" vertical="top" wrapText="1"/>
    </xf>
    <xf numFmtId="0" fontId="4" fillId="0" borderId="17" xfId="0" applyFont="1" applyBorder="1" applyAlignment="1">
      <alignment horizontal="center" vertical="top" wrapText="1"/>
    </xf>
    <xf numFmtId="0" fontId="4" fillId="0" borderId="15" xfId="0" applyFont="1" applyBorder="1" applyAlignment="1">
      <alignment vertical="top" wrapText="1"/>
    </xf>
    <xf numFmtId="181" fontId="4" fillId="0" borderId="16" xfId="0" applyNumberFormat="1" applyFont="1" applyBorder="1" applyAlignment="1">
      <alignment horizontal="center" vertical="top" wrapText="1"/>
    </xf>
    <xf numFmtId="0" fontId="4" fillId="0" borderId="18" xfId="0" applyFont="1" applyBorder="1" applyAlignment="1">
      <alignment vertical="top" wrapText="1"/>
    </xf>
    <xf numFmtId="0" fontId="4" fillId="0" borderId="12" xfId="0" applyFont="1" applyBorder="1" applyAlignment="1">
      <alignment vertical="top" wrapText="1"/>
    </xf>
    <xf numFmtId="181" fontId="4" fillId="0" borderId="13" xfId="0" applyNumberFormat="1" applyFont="1" applyBorder="1" applyAlignment="1">
      <alignment horizontal="center" vertical="top" wrapText="1"/>
    </xf>
    <xf numFmtId="0" fontId="4" fillId="0" borderId="19" xfId="0" applyFont="1" applyBorder="1" applyAlignment="1">
      <alignment vertical="top" wrapText="1"/>
    </xf>
    <xf numFmtId="0" fontId="4" fillId="0" borderId="14" xfId="0" applyFont="1" applyBorder="1" applyAlignment="1">
      <alignment horizontal="justify" vertical="top" wrapText="1"/>
    </xf>
    <xf numFmtId="184" fontId="8" fillId="0" borderId="16" xfId="0" applyNumberFormat="1" applyFont="1" applyFill="1" applyBorder="1" applyAlignment="1">
      <alignment horizontal="center" vertical="top" wrapText="1"/>
    </xf>
    <xf numFmtId="0" fontId="8" fillId="0" borderId="0" xfId="0" applyFont="1" applyBorder="1" applyAlignment="1">
      <alignment vertical="top" wrapText="1"/>
    </xf>
    <xf numFmtId="0" fontId="4" fillId="0" borderId="20" xfId="0" applyFont="1" applyBorder="1" applyAlignment="1">
      <alignment horizontal="justify" vertical="top" wrapText="1"/>
    </xf>
    <xf numFmtId="0" fontId="4" fillId="0" borderId="13" xfId="0" applyFont="1" applyBorder="1" applyAlignment="1">
      <alignment horizontal="justify" vertical="top" wrapText="1"/>
    </xf>
    <xf numFmtId="0" fontId="4" fillId="0" borderId="13" xfId="0" applyFont="1" applyFill="1" applyBorder="1" applyAlignment="1">
      <alignment horizontal="center" vertical="top" wrapText="1"/>
    </xf>
    <xf numFmtId="181" fontId="4" fillId="0" borderId="10" xfId="0" applyNumberFormat="1" applyFont="1" applyBorder="1" applyAlignment="1">
      <alignment horizontal="center" vertical="top" wrapText="1"/>
    </xf>
    <xf numFmtId="0" fontId="4" fillId="0" borderId="10" xfId="0" applyFont="1" applyFill="1" applyBorder="1" applyAlignment="1">
      <alignment horizontal="center" vertical="top" wrapText="1"/>
    </xf>
    <xf numFmtId="0" fontId="4" fillId="0" borderId="17" xfId="0" applyFont="1" applyBorder="1" applyAlignment="1">
      <alignment horizontal="justify" vertical="top" wrapText="1"/>
    </xf>
    <xf numFmtId="181" fontId="4" fillId="0" borderId="17" xfId="0" applyNumberFormat="1" applyFont="1" applyBorder="1" applyAlignment="1">
      <alignment horizontal="center" vertical="top" wrapText="1"/>
    </xf>
    <xf numFmtId="180" fontId="4" fillId="0" borderId="17" xfId="0" applyNumberFormat="1" applyFont="1" applyBorder="1" applyAlignment="1">
      <alignment horizontal="justify" vertical="top" wrapText="1"/>
    </xf>
    <xf numFmtId="37" fontId="4" fillId="0" borderId="12" xfId="48" applyNumberFormat="1" applyFont="1" applyFill="1" applyBorder="1" applyAlignment="1">
      <alignment horizontal="center" vertical="top" wrapText="1"/>
    </xf>
    <xf numFmtId="181" fontId="4" fillId="0" borderId="12" xfId="0" applyNumberFormat="1" applyFont="1" applyBorder="1" applyAlignment="1">
      <alignment horizontal="center" vertical="top" wrapText="1"/>
    </xf>
    <xf numFmtId="0" fontId="4" fillId="0" borderId="10" xfId="0" applyFont="1" applyBorder="1" applyAlignment="1">
      <alignment vertical="top" wrapText="1"/>
    </xf>
    <xf numFmtId="181" fontId="4" fillId="0" borderId="10" xfId="0" applyNumberFormat="1" applyFont="1" applyBorder="1" applyAlignment="1">
      <alignment horizontal="center" vertical="top"/>
    </xf>
    <xf numFmtId="39" fontId="4" fillId="0" borderId="10" xfId="0" applyNumberFormat="1" applyFont="1" applyBorder="1" applyAlignment="1">
      <alignment/>
    </xf>
    <xf numFmtId="0" fontId="4" fillId="0" borderId="15" xfId="0" applyFont="1" applyFill="1" applyBorder="1" applyAlignment="1">
      <alignment horizontal="center" vertical="top" wrapText="1"/>
    </xf>
    <xf numFmtId="0" fontId="4" fillId="0" borderId="0" xfId="0" applyFont="1" applyBorder="1" applyAlignment="1">
      <alignment vertical="top" wrapText="1"/>
    </xf>
    <xf numFmtId="0" fontId="8" fillId="0" borderId="15" xfId="0" applyFont="1" applyBorder="1" applyAlignment="1">
      <alignment horizontal="justify" vertical="top" wrapText="1"/>
    </xf>
    <xf numFmtId="195" fontId="4" fillId="0" borderId="16" xfId="0" applyNumberFormat="1" applyFont="1" applyBorder="1" applyAlignment="1">
      <alignment horizontal="center" vertical="top" wrapText="1"/>
    </xf>
    <xf numFmtId="0" fontId="4" fillId="0" borderId="16" xfId="0" applyFont="1" applyBorder="1" applyAlignment="1">
      <alignment/>
    </xf>
    <xf numFmtId="0" fontId="8" fillId="0" borderId="16" xfId="0" applyFont="1" applyFill="1" applyBorder="1" applyAlignment="1">
      <alignment/>
    </xf>
    <xf numFmtId="195" fontId="4" fillId="0" borderId="13" xfId="0" applyNumberFormat="1" applyFont="1" applyBorder="1" applyAlignment="1">
      <alignment horizontal="center" vertical="top" wrapText="1"/>
    </xf>
    <xf numFmtId="0" fontId="5" fillId="0" borderId="13" xfId="0" applyFont="1" applyFill="1" applyBorder="1" applyAlignment="1">
      <alignment/>
    </xf>
    <xf numFmtId="190" fontId="4" fillId="0" borderId="17" xfId="0" applyNumberFormat="1" applyFont="1" applyBorder="1" applyAlignment="1">
      <alignment horizontal="justify" vertical="top" wrapText="1"/>
    </xf>
    <xf numFmtId="0" fontId="4" fillId="0" borderId="21" xfId="0" applyFont="1" applyBorder="1" applyAlignment="1">
      <alignment horizontal="justify" vertical="top" wrapText="1"/>
    </xf>
    <xf numFmtId="195" fontId="4" fillId="0" borderId="12" xfId="0" applyNumberFormat="1" applyFont="1" applyBorder="1" applyAlignment="1">
      <alignment horizontal="center" vertical="top" wrapText="1"/>
    </xf>
    <xf numFmtId="0" fontId="4" fillId="0" borderId="0" xfId="0" applyFont="1" applyBorder="1" applyAlignment="1">
      <alignment horizontal="justify" vertical="top" wrapText="1"/>
    </xf>
    <xf numFmtId="181" fontId="5" fillId="0" borderId="12" xfId="0" applyNumberFormat="1" applyFont="1" applyBorder="1" applyAlignment="1">
      <alignment horizontal="center" vertical="top" wrapText="1"/>
    </xf>
    <xf numFmtId="0" fontId="4" fillId="0" borderId="22" xfId="0" applyFont="1" applyBorder="1" applyAlignment="1">
      <alignment wrapText="1"/>
    </xf>
    <xf numFmtId="0" fontId="4" fillId="0" borderId="23" xfId="0" applyFont="1" applyBorder="1" applyAlignment="1">
      <alignment wrapText="1"/>
    </xf>
    <xf numFmtId="0" fontId="4" fillId="0" borderId="24" xfId="0" applyFont="1" applyBorder="1" applyAlignment="1">
      <alignment/>
    </xf>
    <xf numFmtId="0" fontId="4" fillId="0" borderId="0" xfId="0" applyFont="1" applyBorder="1" applyAlignment="1">
      <alignment vertical="top"/>
    </xf>
    <xf numFmtId="0" fontId="4" fillId="0" borderId="25" xfId="0" applyFont="1" applyBorder="1" applyAlignment="1">
      <alignment/>
    </xf>
    <xf numFmtId="0" fontId="4" fillId="0" borderId="0" xfId="0" applyFont="1" applyFill="1" applyAlignment="1">
      <alignment vertical="top" wrapText="1"/>
    </xf>
    <xf numFmtId="0" fontId="4" fillId="0" borderId="0" xfId="0" applyFont="1" applyFill="1" applyBorder="1" applyAlignment="1">
      <alignment/>
    </xf>
    <xf numFmtId="0" fontId="5" fillId="0" borderId="0" xfId="0" applyFont="1" applyAlignment="1">
      <alignment/>
    </xf>
    <xf numFmtId="0" fontId="4" fillId="0" borderId="0" xfId="0" applyFont="1" applyAlignment="1">
      <alignment/>
    </xf>
    <xf numFmtId="190" fontId="4" fillId="0" borderId="0" xfId="0" applyNumberFormat="1" applyFont="1" applyAlignment="1">
      <alignment/>
    </xf>
    <xf numFmtId="39" fontId="4" fillId="0" borderId="0" xfId="0" applyNumberFormat="1" applyFont="1" applyAlignment="1">
      <alignment/>
    </xf>
    <xf numFmtId="0" fontId="5" fillId="0" borderId="26"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0" xfId="0" applyFont="1" applyAlignment="1">
      <alignment/>
    </xf>
    <xf numFmtId="181" fontId="4" fillId="0" borderId="0" xfId="0" applyNumberFormat="1" applyFont="1" applyBorder="1" applyAlignment="1">
      <alignment/>
    </xf>
    <xf numFmtId="182" fontId="4" fillId="0" borderId="16" xfId="0" applyNumberFormat="1" applyFont="1" applyBorder="1" applyAlignment="1">
      <alignment horizontal="center" vertical="top" wrapText="1"/>
    </xf>
    <xf numFmtId="181" fontId="8" fillId="0" borderId="0" xfId="0" applyNumberFormat="1" applyFont="1" applyFill="1" applyAlignment="1">
      <alignment/>
    </xf>
    <xf numFmtId="0" fontId="4" fillId="0" borderId="17" xfId="0" applyFont="1" applyFill="1" applyBorder="1" applyAlignment="1">
      <alignment horizontal="center" vertical="top" wrapText="1"/>
    </xf>
    <xf numFmtId="190" fontId="4" fillId="0" borderId="17" xfId="0" applyNumberFormat="1" applyFont="1" applyBorder="1" applyAlignment="1">
      <alignment horizontal="center" vertical="top"/>
    </xf>
    <xf numFmtId="0" fontId="9" fillId="0" borderId="0" xfId="0" applyFont="1" applyBorder="1" applyAlignment="1">
      <alignment vertical="top" wrapText="1"/>
    </xf>
    <xf numFmtId="0" fontId="4" fillId="0" borderId="27" xfId="0" applyFont="1" applyBorder="1" applyAlignment="1">
      <alignment/>
    </xf>
    <xf numFmtId="0" fontId="4" fillId="0" borderId="13" xfId="0" applyFont="1" applyBorder="1" applyAlignment="1">
      <alignment/>
    </xf>
    <xf numFmtId="0" fontId="4" fillId="0" borderId="28" xfId="0" applyFont="1" applyBorder="1" applyAlignment="1">
      <alignment/>
    </xf>
    <xf numFmtId="0" fontId="4" fillId="0" borderId="19" xfId="0" applyFont="1" applyFill="1" applyBorder="1" applyAlignment="1">
      <alignment horizontal="center" vertical="top" wrapText="1"/>
    </xf>
    <xf numFmtId="0" fontId="5" fillId="0" borderId="0" xfId="0" applyFont="1" applyAlignment="1">
      <alignment vertical="top" wrapText="1"/>
    </xf>
    <xf numFmtId="0" fontId="5" fillId="0" borderId="10" xfId="0" applyFont="1" applyBorder="1" applyAlignment="1">
      <alignment horizontal="left" vertical="top" wrapText="1"/>
    </xf>
    <xf numFmtId="0" fontId="5" fillId="0" borderId="27" xfId="0" applyFont="1" applyBorder="1" applyAlignment="1">
      <alignment horizontal="center" vertical="top" wrapText="1"/>
    </xf>
    <xf numFmtId="37" fontId="4" fillId="0" borderId="14" xfId="48" applyNumberFormat="1" applyFont="1" applyFill="1" applyBorder="1" applyAlignment="1">
      <alignment horizontal="center" vertical="top" wrapText="1"/>
    </xf>
    <xf numFmtId="37" fontId="4" fillId="0" borderId="29" xfId="48" applyNumberFormat="1" applyFont="1" applyFill="1" applyBorder="1" applyAlignment="1">
      <alignment horizontal="center" vertical="top" wrapText="1"/>
    </xf>
    <xf numFmtId="3" fontId="4" fillId="0" borderId="13" xfId="0" applyNumberFormat="1" applyFont="1" applyBorder="1" applyAlignment="1">
      <alignment horizontal="justify" vertical="top" wrapText="1"/>
    </xf>
    <xf numFmtId="3" fontId="4" fillId="0" borderId="17" xfId="0" applyNumberFormat="1" applyFont="1" applyBorder="1" applyAlignment="1">
      <alignment horizontal="justify" vertical="top" wrapText="1"/>
    </xf>
    <xf numFmtId="3" fontId="4" fillId="0" borderId="16" xfId="0" applyNumberFormat="1" applyFont="1" applyBorder="1" applyAlignment="1">
      <alignment horizontal="justify" vertical="top" wrapText="1"/>
    </xf>
    <xf numFmtId="3" fontId="4" fillId="0" borderId="16" xfId="0" applyNumberFormat="1" applyFont="1" applyFill="1" applyBorder="1" applyAlignment="1">
      <alignment horizontal="center" vertical="top" wrapText="1"/>
    </xf>
    <xf numFmtId="3" fontId="5" fillId="0" borderId="16" xfId="0" applyNumberFormat="1" applyFont="1" applyFill="1" applyBorder="1" applyAlignment="1">
      <alignment horizontal="center" vertical="top" wrapText="1"/>
    </xf>
    <xf numFmtId="195" fontId="4" fillId="0" borderId="17" xfId="0" applyNumberFormat="1" applyFont="1" applyBorder="1" applyAlignment="1">
      <alignment horizontal="center" vertical="top" wrapText="1"/>
    </xf>
    <xf numFmtId="3" fontId="4" fillId="0" borderId="17" xfId="0" applyNumberFormat="1" applyFont="1" applyBorder="1" applyAlignment="1">
      <alignment horizontal="center" vertical="top" wrapText="1"/>
    </xf>
    <xf numFmtId="3" fontId="4" fillId="0" borderId="0" xfId="0" applyNumberFormat="1" applyFont="1" applyAlignment="1">
      <alignment/>
    </xf>
    <xf numFmtId="0" fontId="4" fillId="0" borderId="11" xfId="0" applyFont="1" applyFill="1" applyBorder="1" applyAlignment="1">
      <alignment horizontal="center" vertical="top" wrapText="1"/>
    </xf>
    <xf numFmtId="190" fontId="5" fillId="0" borderId="12"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4" fillId="0" borderId="0" xfId="0" applyFont="1" applyFill="1" applyAlignment="1">
      <alignment horizontal="center" vertical="center"/>
    </xf>
    <xf numFmtId="0" fontId="4" fillId="0" borderId="0" xfId="0" applyFont="1" applyAlignment="1">
      <alignment horizontal="center" vertical="center"/>
    </xf>
    <xf numFmtId="0" fontId="4" fillId="0" borderId="0" xfId="0" applyFont="1" applyFill="1" applyAlignment="1">
      <alignment/>
    </xf>
    <xf numFmtId="4" fontId="4" fillId="0" borderId="0" xfId="0" applyNumberFormat="1" applyFont="1" applyBorder="1" applyAlignment="1">
      <alignment/>
    </xf>
    <xf numFmtId="182" fontId="4" fillId="0" borderId="10" xfId="0" applyNumberFormat="1" applyFont="1" applyBorder="1" applyAlignment="1">
      <alignment horizontal="center" vertical="top" wrapText="1"/>
    </xf>
    <xf numFmtId="182" fontId="4" fillId="0" borderId="13" xfId="0" applyNumberFormat="1" applyFont="1" applyBorder="1" applyAlignment="1">
      <alignment horizontal="center" vertical="top" wrapText="1"/>
    </xf>
    <xf numFmtId="0" fontId="4" fillId="0" borderId="0" xfId="0" applyFont="1" applyFill="1" applyBorder="1" applyAlignment="1">
      <alignment horizontal="center" vertical="top" wrapText="1"/>
    </xf>
    <xf numFmtId="0" fontId="4" fillId="0" borderId="20" xfId="0" applyNumberFormat="1" applyFont="1" applyBorder="1" applyAlignment="1">
      <alignment horizontal="justify" vertical="top" wrapText="1"/>
    </xf>
    <xf numFmtId="0" fontId="4" fillId="0" borderId="0" xfId="0" applyNumberFormat="1" applyFont="1" applyBorder="1" applyAlignment="1">
      <alignment horizontal="justify" vertical="top" wrapText="1"/>
    </xf>
    <xf numFmtId="190" fontId="4" fillId="0" borderId="0" xfId="0" applyNumberFormat="1" applyFont="1" applyBorder="1" applyAlignment="1">
      <alignment/>
    </xf>
    <xf numFmtId="0" fontId="4" fillId="0" borderId="10" xfId="0" applyFont="1" applyBorder="1" applyAlignment="1">
      <alignment/>
    </xf>
    <xf numFmtId="0" fontId="4" fillId="0" borderId="26" xfId="0" applyFont="1" applyBorder="1" applyAlignment="1">
      <alignment vertical="top" wrapText="1"/>
    </xf>
    <xf numFmtId="0" fontId="4" fillId="0" borderId="16" xfId="0" applyFont="1" applyBorder="1" applyAlignment="1">
      <alignment vertical="top" wrapText="1"/>
    </xf>
    <xf numFmtId="181" fontId="4" fillId="0" borderId="16" xfId="0" applyNumberFormat="1" applyFont="1" applyFill="1" applyBorder="1" applyAlignment="1">
      <alignment horizontal="center" vertical="top" wrapText="1"/>
    </xf>
    <xf numFmtId="0" fontId="4" fillId="0" borderId="13" xfId="0" applyFont="1" applyBorder="1" applyAlignment="1">
      <alignment horizontal="center" vertical="top" wrapText="1"/>
    </xf>
    <xf numFmtId="0" fontId="4" fillId="0" borderId="27" xfId="0" applyFont="1" applyBorder="1" applyAlignment="1">
      <alignment vertical="top" wrapText="1"/>
    </xf>
    <xf numFmtId="0" fontId="4" fillId="0" borderId="13" xfId="0" applyFont="1" applyBorder="1" applyAlignment="1">
      <alignment vertical="top" wrapText="1"/>
    </xf>
    <xf numFmtId="0" fontId="4" fillId="0" borderId="30" xfId="0" applyFont="1" applyBorder="1" applyAlignment="1">
      <alignment vertical="top" wrapText="1"/>
    </xf>
    <xf numFmtId="0" fontId="4" fillId="0" borderId="21" xfId="0" applyFont="1" applyBorder="1" applyAlignment="1">
      <alignment/>
    </xf>
    <xf numFmtId="0" fontId="4" fillId="0" borderId="31" xfId="0" applyFont="1" applyBorder="1" applyAlignment="1">
      <alignment vertical="top" wrapText="1"/>
    </xf>
    <xf numFmtId="0" fontId="4" fillId="0" borderId="21" xfId="0" applyFont="1" applyBorder="1" applyAlignment="1">
      <alignment vertical="top" wrapText="1"/>
    </xf>
    <xf numFmtId="0" fontId="8" fillId="0" borderId="21" xfId="0" applyFont="1" applyBorder="1" applyAlignment="1">
      <alignment horizontal="justify" vertical="top" wrapText="1"/>
    </xf>
    <xf numFmtId="190" fontId="4" fillId="0" borderId="0" xfId="0" applyNumberFormat="1" applyFont="1" applyBorder="1" applyAlignment="1">
      <alignment vertical="top" wrapText="1"/>
    </xf>
    <xf numFmtId="0" fontId="4" fillId="0" borderId="32" xfId="0" applyFont="1" applyFill="1" applyBorder="1" applyAlignment="1">
      <alignment horizontal="center" vertical="top" wrapText="1"/>
    </xf>
    <xf numFmtId="0" fontId="0" fillId="0" borderId="0" xfId="0" applyBorder="1" applyAlignment="1">
      <alignment/>
    </xf>
    <xf numFmtId="0" fontId="11" fillId="0" borderId="12" xfId="0" applyFont="1" applyBorder="1" applyAlignment="1">
      <alignment horizontal="center"/>
    </xf>
    <xf numFmtId="0" fontId="12" fillId="0" borderId="33" xfId="0" applyFont="1" applyBorder="1" applyAlignment="1">
      <alignment horizontal="center"/>
    </xf>
    <xf numFmtId="0" fontId="13" fillId="0" borderId="34" xfId="0" applyFont="1" applyBorder="1" applyAlignment="1">
      <alignment horizontal="center" vertical="top" wrapText="1"/>
    </xf>
    <xf numFmtId="0" fontId="14" fillId="0" borderId="17" xfId="0" applyFont="1" applyBorder="1" applyAlignment="1">
      <alignment horizontal="center" vertical="top" wrapText="1"/>
    </xf>
    <xf numFmtId="181" fontId="14" fillId="0" borderId="17" xfId="0" applyNumberFormat="1" applyFont="1" applyBorder="1" applyAlignment="1">
      <alignment horizontal="center" vertical="top" wrapText="1"/>
    </xf>
    <xf numFmtId="192" fontId="0" fillId="0" borderId="35" xfId="0" applyNumberFormat="1" applyBorder="1" applyAlignment="1">
      <alignment horizontal="center" vertical="top"/>
    </xf>
    <xf numFmtId="190" fontId="0" fillId="0" borderId="0" xfId="0" applyNumberFormat="1" applyAlignment="1">
      <alignment/>
    </xf>
    <xf numFmtId="0" fontId="0" fillId="0" borderId="36" xfId="0" applyBorder="1" applyAlignment="1">
      <alignment/>
    </xf>
    <xf numFmtId="0" fontId="0" fillId="0" borderId="37" xfId="0" applyBorder="1" applyAlignment="1">
      <alignment/>
    </xf>
    <xf numFmtId="0" fontId="14" fillId="0" borderId="15" xfId="0" applyFont="1" applyBorder="1" applyAlignment="1">
      <alignment horizontal="center" vertical="top" wrapText="1"/>
    </xf>
    <xf numFmtId="181" fontId="14" fillId="0" borderId="15" xfId="0" applyNumberFormat="1" applyFont="1" applyBorder="1" applyAlignment="1">
      <alignment horizontal="center" vertical="top" wrapText="1"/>
    </xf>
    <xf numFmtId="0" fontId="0" fillId="0" borderId="38" xfId="0" applyBorder="1" applyAlignment="1">
      <alignment/>
    </xf>
    <xf numFmtId="0" fontId="11" fillId="0" borderId="23" xfId="0" applyFont="1" applyBorder="1" applyAlignment="1">
      <alignment horizontal="right" vertical="top" wrapText="1"/>
    </xf>
    <xf numFmtId="0" fontId="11" fillId="0" borderId="23" xfId="0" applyFont="1" applyBorder="1" applyAlignment="1">
      <alignment horizontal="center" vertical="top" wrapText="1"/>
    </xf>
    <xf numFmtId="181" fontId="11" fillId="0" borderId="23" xfId="0" applyNumberFormat="1" applyFont="1" applyBorder="1" applyAlignment="1">
      <alignment horizontal="center" vertical="top" wrapText="1"/>
    </xf>
    <xf numFmtId="192" fontId="12" fillId="0" borderId="39" xfId="0" applyNumberFormat="1" applyFont="1" applyBorder="1" applyAlignment="1">
      <alignment horizontal="center" vertical="top"/>
    </xf>
    <xf numFmtId="180" fontId="0" fillId="0" borderId="35" xfId="0" applyNumberFormat="1" applyBorder="1" applyAlignment="1">
      <alignment horizontal="center" vertical="top"/>
    </xf>
    <xf numFmtId="180" fontId="0" fillId="0" borderId="40" xfId="0" applyNumberFormat="1" applyBorder="1" applyAlignment="1">
      <alignment horizontal="center" vertical="top"/>
    </xf>
    <xf numFmtId="181" fontId="0" fillId="0" borderId="0" xfId="0" applyNumberFormat="1" applyAlignment="1">
      <alignment/>
    </xf>
    <xf numFmtId="180" fontId="0" fillId="0" borderId="41" xfId="0" applyNumberFormat="1" applyBorder="1" applyAlignment="1">
      <alignment horizontal="center" vertical="top"/>
    </xf>
    <xf numFmtId="192" fontId="0" fillId="0" borderId="0" xfId="0" applyNumberFormat="1" applyAlignment="1">
      <alignment/>
    </xf>
    <xf numFmtId="0" fontId="15" fillId="0" borderId="42" xfId="0" applyFont="1" applyBorder="1" applyAlignment="1">
      <alignment horizontal="center" vertical="center" wrapText="1"/>
    </xf>
    <xf numFmtId="190" fontId="13" fillId="0" borderId="43" xfId="0" applyNumberFormat="1" applyFont="1" applyBorder="1" applyAlignment="1">
      <alignment/>
    </xf>
    <xf numFmtId="1" fontId="15" fillId="0" borderId="44" xfId="0" applyNumberFormat="1" applyFont="1" applyBorder="1" applyAlignment="1">
      <alignment horizontal="center"/>
    </xf>
    <xf numFmtId="0" fontId="0" fillId="0" borderId="0" xfId="0" applyBorder="1" applyAlignment="1">
      <alignment horizontal="justify" vertical="top" wrapText="1"/>
    </xf>
    <xf numFmtId="181" fontId="0" fillId="0" borderId="0" xfId="0" applyNumberFormat="1" applyBorder="1" applyAlignment="1">
      <alignment horizontal="justify" vertical="top" wrapText="1"/>
    </xf>
    <xf numFmtId="180" fontId="0" fillId="0" borderId="0" xfId="0" applyNumberFormat="1" applyAlignment="1">
      <alignment/>
    </xf>
    <xf numFmtId="0" fontId="12" fillId="0" borderId="0" xfId="0" applyFont="1" applyAlignment="1">
      <alignment/>
    </xf>
    <xf numFmtId="192" fontId="12" fillId="0" borderId="0" xfId="0" applyNumberFormat="1" applyFont="1" applyAlignment="1">
      <alignment/>
    </xf>
    <xf numFmtId="181" fontId="12" fillId="0" borderId="0" xfId="0" applyNumberFormat="1" applyFont="1" applyAlignment="1">
      <alignment/>
    </xf>
    <xf numFmtId="0" fontId="17" fillId="0" borderId="0" xfId="0" applyFont="1" applyAlignment="1">
      <alignment/>
    </xf>
    <xf numFmtId="0" fontId="13" fillId="0" borderId="45" xfId="0" applyFont="1" applyBorder="1" applyAlignment="1">
      <alignment horizontal="center" vertical="top" wrapText="1"/>
    </xf>
    <xf numFmtId="0" fontId="14" fillId="0" borderId="16" xfId="0" applyFont="1" applyBorder="1" applyAlignment="1">
      <alignment horizontal="center" vertical="top" wrapText="1"/>
    </xf>
    <xf numFmtId="181" fontId="14" fillId="0" borderId="16" xfId="0" applyNumberFormat="1" applyFont="1" applyBorder="1" applyAlignment="1">
      <alignment horizontal="center" vertical="top" wrapText="1"/>
    </xf>
    <xf numFmtId="180" fontId="0" fillId="0" borderId="46" xfId="0" applyNumberFormat="1" applyBorder="1" applyAlignment="1">
      <alignment horizontal="center" vertical="top"/>
    </xf>
    <xf numFmtId="0" fontId="14" fillId="0" borderId="47" xfId="0" applyFont="1" applyBorder="1" applyAlignment="1">
      <alignment horizontal="center" vertical="top" wrapText="1"/>
    </xf>
    <xf numFmtId="0" fontId="14" fillId="0" borderId="10" xfId="0" applyFont="1" applyBorder="1" applyAlignment="1">
      <alignment horizontal="center" vertical="top" wrapText="1"/>
    </xf>
    <xf numFmtId="181" fontId="14" fillId="0" borderId="10" xfId="0" applyNumberFormat="1" applyFont="1" applyBorder="1" applyAlignment="1">
      <alignment horizontal="center" vertical="top" wrapText="1"/>
    </xf>
    <xf numFmtId="180" fontId="0" fillId="0" borderId="48" xfId="0" applyNumberFormat="1" applyBorder="1" applyAlignment="1">
      <alignment horizontal="center" vertical="top"/>
    </xf>
    <xf numFmtId="0" fontId="14" fillId="0" borderId="21" xfId="0" applyFont="1" applyBorder="1" applyAlignment="1">
      <alignment horizontal="center" vertical="top" wrapText="1"/>
    </xf>
    <xf numFmtId="181" fontId="14" fillId="0" borderId="21" xfId="0" applyNumberFormat="1" applyFont="1" applyBorder="1" applyAlignment="1">
      <alignment horizontal="center" vertical="top" wrapText="1"/>
    </xf>
    <xf numFmtId="181" fontId="4" fillId="0" borderId="16" xfId="0" applyNumberFormat="1" applyFont="1" applyBorder="1" applyAlignment="1">
      <alignment horizontal="center" vertical="top"/>
    </xf>
    <xf numFmtId="46" fontId="4" fillId="0" borderId="13" xfId="0" applyNumberFormat="1" applyFont="1" applyBorder="1" applyAlignment="1">
      <alignment horizontal="justify" vertical="top" wrapText="1"/>
    </xf>
    <xf numFmtId="0" fontId="4" fillId="0" borderId="49" xfId="0" applyFont="1" applyFill="1" applyBorder="1" applyAlignment="1">
      <alignment horizontal="center" vertical="top" wrapText="1"/>
    </xf>
    <xf numFmtId="181" fontId="4" fillId="0" borderId="10" xfId="0" applyNumberFormat="1" applyFont="1" applyFill="1" applyBorder="1" applyAlignment="1">
      <alignment horizontal="center" vertical="top" wrapText="1"/>
    </xf>
    <xf numFmtId="46" fontId="4" fillId="0" borderId="16" xfId="0" applyNumberFormat="1" applyFont="1" applyBorder="1" applyAlignment="1">
      <alignment horizontal="justify" vertical="top" wrapText="1"/>
    </xf>
    <xf numFmtId="181" fontId="1" fillId="0" borderId="16" xfId="0" applyNumberFormat="1" applyFont="1" applyBorder="1" applyAlignment="1">
      <alignment horizontal="center" vertical="top" wrapText="1"/>
    </xf>
    <xf numFmtId="181" fontId="1" fillId="0" borderId="17" xfId="0" applyNumberFormat="1" applyFont="1" applyBorder="1" applyAlignment="1">
      <alignment horizontal="center" vertical="top" wrapText="1"/>
    </xf>
    <xf numFmtId="181" fontId="1" fillId="0" borderId="10" xfId="0" applyNumberFormat="1" applyFont="1" applyBorder="1" applyAlignment="1">
      <alignment horizontal="center" vertical="top" wrapText="1"/>
    </xf>
    <xf numFmtId="181" fontId="1" fillId="0" borderId="12" xfId="0" applyNumberFormat="1" applyFont="1" applyBorder="1" applyAlignment="1">
      <alignment horizontal="center" vertical="top" wrapText="1"/>
    </xf>
    <xf numFmtId="0" fontId="0" fillId="33" borderId="0" xfId="0" applyFill="1" applyAlignment="1">
      <alignment vertical="top" wrapText="1"/>
    </xf>
    <xf numFmtId="190" fontId="4" fillId="33" borderId="15" xfId="0" applyNumberFormat="1" applyFont="1" applyFill="1" applyBorder="1" applyAlignment="1">
      <alignment/>
    </xf>
    <xf numFmtId="190" fontId="8" fillId="33" borderId="0" xfId="0" applyNumberFormat="1" applyFont="1" applyFill="1" applyBorder="1" applyAlignment="1">
      <alignment vertical="top" wrapText="1"/>
    </xf>
    <xf numFmtId="190" fontId="4" fillId="33" borderId="0" xfId="0" applyNumberFormat="1" applyFont="1" applyFill="1" applyBorder="1" applyAlignment="1">
      <alignment/>
    </xf>
    <xf numFmtId="182" fontId="4" fillId="0" borderId="0" xfId="0" applyNumberFormat="1" applyFont="1" applyFill="1" applyAlignment="1">
      <alignment horizontal="center" vertical="center"/>
    </xf>
    <xf numFmtId="3" fontId="4" fillId="0" borderId="10" xfId="0" applyNumberFormat="1" applyFont="1" applyBorder="1" applyAlignment="1">
      <alignment horizontal="justify" vertical="top" wrapText="1"/>
    </xf>
    <xf numFmtId="0" fontId="4" fillId="0" borderId="17" xfId="0" applyFont="1" applyBorder="1" applyAlignment="1">
      <alignment vertical="top" wrapText="1"/>
    </xf>
    <xf numFmtId="181" fontId="5" fillId="0" borderId="0" xfId="0" applyNumberFormat="1" applyFont="1" applyFill="1" applyAlignment="1">
      <alignment/>
    </xf>
    <xf numFmtId="190" fontId="8" fillId="0" borderId="0" xfId="0" applyNumberFormat="1" applyFont="1" applyFill="1" applyAlignment="1">
      <alignment/>
    </xf>
    <xf numFmtId="181" fontId="4" fillId="0" borderId="0" xfId="0" applyNumberFormat="1" applyFont="1" applyAlignment="1">
      <alignment/>
    </xf>
    <xf numFmtId="181" fontId="4" fillId="0" borderId="0" xfId="0" applyNumberFormat="1" applyFont="1" applyBorder="1" applyAlignment="1">
      <alignment horizontal="justify" vertical="top" wrapText="1"/>
    </xf>
    <xf numFmtId="0" fontId="14" fillId="0" borderId="14" xfId="0" applyFont="1" applyBorder="1" applyAlignment="1">
      <alignment horizontal="center" vertical="top" wrapText="1"/>
    </xf>
    <xf numFmtId="0" fontId="14" fillId="0" borderId="12" xfId="0" applyFont="1" applyBorder="1" applyAlignment="1">
      <alignment horizontal="center" vertical="top" wrapText="1"/>
    </xf>
    <xf numFmtId="0" fontId="11" fillId="0" borderId="50" xfId="0" applyFont="1" applyBorder="1" applyAlignment="1">
      <alignment horizontal="center" vertical="top" wrapText="1"/>
    </xf>
    <xf numFmtId="0" fontId="0" fillId="0" borderId="0" xfId="0" applyFont="1" applyAlignment="1">
      <alignment/>
    </xf>
    <xf numFmtId="0" fontId="4" fillId="0" borderId="51" xfId="0" applyFont="1" applyBorder="1" applyAlignment="1">
      <alignment vertical="top" wrapText="1"/>
    </xf>
    <xf numFmtId="0" fontId="4" fillId="33" borderId="17" xfId="0" applyFont="1" applyFill="1" applyBorder="1" applyAlignment="1">
      <alignment horizontal="justify" vertical="top" wrapText="1"/>
    </xf>
    <xf numFmtId="182" fontId="4" fillId="33" borderId="17" xfId="0" applyNumberFormat="1" applyFont="1" applyFill="1" applyBorder="1" applyAlignment="1">
      <alignment horizontal="center" vertical="top" wrapText="1"/>
    </xf>
    <xf numFmtId="184" fontId="12" fillId="0" borderId="39" xfId="0" applyNumberFormat="1" applyFont="1" applyBorder="1" applyAlignment="1">
      <alignment horizontal="center" vertical="top"/>
    </xf>
    <xf numFmtId="181" fontId="12" fillId="0" borderId="39" xfId="0" applyNumberFormat="1" applyFont="1" applyBorder="1" applyAlignment="1">
      <alignment horizontal="center" vertical="top"/>
    </xf>
    <xf numFmtId="181" fontId="12" fillId="0" borderId="24" xfId="0" applyNumberFormat="1" applyFont="1" applyBorder="1" applyAlignment="1">
      <alignment horizontal="center" vertical="top"/>
    </xf>
    <xf numFmtId="0" fontId="4" fillId="0" borderId="14" xfId="0" applyFont="1" applyFill="1" applyBorder="1" applyAlignment="1">
      <alignment horizontal="center" vertical="top" wrapText="1"/>
    </xf>
    <xf numFmtId="0" fontId="55" fillId="0" borderId="0" xfId="0" applyFont="1" applyAlignment="1">
      <alignment/>
    </xf>
    <xf numFmtId="0" fontId="0" fillId="0" borderId="15" xfId="0" applyBorder="1" applyAlignment="1">
      <alignment horizontal="justify" vertical="top" wrapText="1"/>
    </xf>
    <xf numFmtId="182" fontId="4" fillId="0" borderId="17" xfId="0" applyNumberFormat="1" applyFont="1" applyBorder="1" applyAlignment="1">
      <alignment horizontal="center" vertical="top" wrapText="1"/>
    </xf>
    <xf numFmtId="22" fontId="4" fillId="0" borderId="13" xfId="0" applyNumberFormat="1" applyFont="1" applyBorder="1" applyAlignment="1">
      <alignment horizontal="justify" vertical="top" wrapText="1"/>
    </xf>
    <xf numFmtId="0" fontId="56" fillId="0" borderId="21" xfId="0" applyFont="1" applyBorder="1" applyAlignment="1">
      <alignment horizontal="justify" vertical="top" wrapText="1"/>
    </xf>
    <xf numFmtId="181" fontId="4" fillId="0" borderId="17" xfId="0" applyNumberFormat="1" applyFont="1" applyFill="1" applyBorder="1" applyAlignment="1">
      <alignment horizontal="center" vertical="top" wrapText="1"/>
    </xf>
    <xf numFmtId="181" fontId="4" fillId="0" borderId="12" xfId="0" applyNumberFormat="1" applyFont="1" applyFill="1" applyBorder="1" applyAlignment="1">
      <alignment horizontal="center" vertical="top" wrapText="1"/>
    </xf>
    <xf numFmtId="181" fontId="4" fillId="0" borderId="23" xfId="0" applyNumberFormat="1" applyFont="1" applyFill="1" applyBorder="1" applyAlignment="1">
      <alignment horizontal="center" vertical="top" wrapText="1"/>
    </xf>
    <xf numFmtId="190" fontId="4" fillId="0" borderId="20" xfId="0" applyNumberFormat="1" applyFont="1" applyBorder="1" applyAlignment="1">
      <alignment horizontal="justify" vertical="top" wrapText="1"/>
    </xf>
    <xf numFmtId="0" fontId="0" fillId="0" borderId="15" xfId="0" applyBorder="1" applyAlignment="1">
      <alignment horizontal="center" vertical="top" wrapText="1"/>
    </xf>
    <xf numFmtId="0" fontId="0" fillId="0" borderId="12" xfId="0" applyBorder="1" applyAlignment="1">
      <alignment horizontal="justify" vertical="top" wrapText="1"/>
    </xf>
    <xf numFmtId="0" fontId="18" fillId="0" borderId="22" xfId="0" applyFont="1" applyBorder="1" applyAlignment="1">
      <alignment horizontal="center" vertical="center" wrapText="1"/>
    </xf>
    <xf numFmtId="0" fontId="18" fillId="0" borderId="22" xfId="0" applyFont="1" applyBorder="1" applyAlignment="1">
      <alignment horizontal="center" vertical="top" wrapText="1"/>
    </xf>
    <xf numFmtId="0" fontId="0" fillId="0" borderId="0" xfId="0" applyAlignment="1">
      <alignment horizontal="center"/>
    </xf>
    <xf numFmtId="0" fontId="18" fillId="0" borderId="0" xfId="0" applyFont="1" applyAlignment="1">
      <alignment horizontal="center"/>
    </xf>
    <xf numFmtId="0" fontId="18" fillId="0" borderId="22" xfId="0" applyFont="1" applyBorder="1" applyAlignment="1">
      <alignment/>
    </xf>
    <xf numFmtId="0" fontId="18" fillId="0" borderId="22" xfId="0" applyFont="1" applyBorder="1" applyAlignment="1">
      <alignment horizontal="center"/>
    </xf>
    <xf numFmtId="4" fontId="18" fillId="0" borderId="22" xfId="0" applyNumberFormat="1" applyFont="1" applyBorder="1" applyAlignment="1">
      <alignment horizontal="center"/>
    </xf>
    <xf numFmtId="181" fontId="18" fillId="0" borderId="22" xfId="0" applyNumberFormat="1" applyFont="1" applyBorder="1" applyAlignment="1">
      <alignment horizontal="center"/>
    </xf>
    <xf numFmtId="0" fontId="0" fillId="0" borderId="47" xfId="0" applyBorder="1" applyAlignment="1">
      <alignment horizontal="justify" vertical="top" wrapText="1"/>
    </xf>
    <xf numFmtId="181" fontId="4" fillId="0" borderId="14" xfId="0" applyNumberFormat="1" applyFont="1" applyFill="1" applyBorder="1" applyAlignment="1">
      <alignment horizontal="center" vertical="top" wrapText="1"/>
    </xf>
    <xf numFmtId="180" fontId="4" fillId="0" borderId="0" xfId="0" applyNumberFormat="1" applyFont="1" applyBorder="1" applyAlignment="1">
      <alignment horizontal="justify" vertical="top" wrapText="1"/>
    </xf>
    <xf numFmtId="0" fontId="0" fillId="0" borderId="52" xfId="0" applyBorder="1" applyAlignment="1">
      <alignment horizontal="justify" vertical="top" wrapText="1"/>
    </xf>
    <xf numFmtId="0" fontId="4" fillId="0" borderId="10" xfId="0" applyFont="1" applyBorder="1" applyAlignment="1">
      <alignment horizontal="left" vertical="top" wrapText="1"/>
    </xf>
    <xf numFmtId="0" fontId="4" fillId="0" borderId="15" xfId="0" applyFont="1" applyBorder="1" applyAlignment="1">
      <alignment horizontal="left" vertical="top" wrapText="1"/>
    </xf>
    <xf numFmtId="0" fontId="0" fillId="0" borderId="15" xfId="0" applyFont="1" applyBorder="1" applyAlignment="1">
      <alignment horizontal="justify" vertical="top" wrapText="1"/>
    </xf>
    <xf numFmtId="0" fontId="4" fillId="0" borderId="16" xfId="0" applyFont="1" applyBorder="1" applyAlignment="1">
      <alignment horizontal="left" vertical="top" wrapText="1"/>
    </xf>
    <xf numFmtId="0" fontId="5" fillId="0" borderId="0" xfId="0" applyFont="1" applyBorder="1" applyAlignment="1">
      <alignment vertical="top" wrapText="1"/>
    </xf>
    <xf numFmtId="0" fontId="0" fillId="0" borderId="0" xfId="0" applyAlignment="1">
      <alignment vertical="top" wrapText="1"/>
    </xf>
    <xf numFmtId="0" fontId="4" fillId="0" borderId="21" xfId="0" applyFont="1" applyBorder="1" applyAlignment="1">
      <alignment horizontal="justify" vertical="top" wrapText="1"/>
    </xf>
    <xf numFmtId="0" fontId="0" fillId="0" borderId="15" xfId="0" applyBorder="1" applyAlignment="1">
      <alignment horizontal="justify" vertical="top" wrapText="1"/>
    </xf>
    <xf numFmtId="0" fontId="0" fillId="0" borderId="17" xfId="0" applyBorder="1" applyAlignment="1">
      <alignment horizontal="justify" vertical="top" wrapText="1"/>
    </xf>
    <xf numFmtId="0" fontId="4" fillId="0" borderId="21" xfId="0" applyFont="1" applyBorder="1" applyAlignment="1">
      <alignment horizontal="center" vertical="top" wrapText="1"/>
    </xf>
    <xf numFmtId="0" fontId="0" fillId="0" borderId="15" xfId="0" applyBorder="1" applyAlignment="1">
      <alignment horizontal="center" vertical="top" wrapText="1"/>
    </xf>
    <xf numFmtId="0" fontId="0" fillId="0" borderId="17" xfId="0" applyBorder="1" applyAlignment="1">
      <alignment horizontal="center" vertical="top" wrapText="1"/>
    </xf>
    <xf numFmtId="0" fontId="4" fillId="0" borderId="31" xfId="0" applyFont="1" applyBorder="1" applyAlignment="1">
      <alignment horizontal="justify" vertical="top" wrapText="1"/>
    </xf>
    <xf numFmtId="0" fontId="0" fillId="0" borderId="30" xfId="0" applyBorder="1" applyAlignment="1">
      <alignment horizontal="justify" vertical="top" wrapText="1"/>
    </xf>
    <xf numFmtId="0" fontId="0" fillId="0" borderId="51" xfId="0" applyBorder="1" applyAlignment="1">
      <alignment horizontal="justify" vertical="top" wrapText="1"/>
    </xf>
    <xf numFmtId="0" fontId="4" fillId="0" borderId="15" xfId="0" applyNumberFormat="1" applyFont="1" applyBorder="1" applyAlignment="1">
      <alignment horizontal="justify" vertical="top" wrapText="1"/>
    </xf>
    <xf numFmtId="0" fontId="4" fillId="0" borderId="15" xfId="0" applyFont="1" applyBorder="1" applyAlignment="1">
      <alignment horizontal="justify" vertical="top" wrapText="1"/>
    </xf>
    <xf numFmtId="0" fontId="4" fillId="0" borderId="12" xfId="0" applyFont="1" applyBorder="1" applyAlignment="1">
      <alignment horizontal="justify" vertical="top" wrapText="1"/>
    </xf>
    <xf numFmtId="0" fontId="4" fillId="0" borderId="14" xfId="0" applyNumberFormat="1" applyFont="1" applyBorder="1" applyAlignment="1">
      <alignment horizontal="justify" vertical="top" wrapText="1"/>
    </xf>
    <xf numFmtId="0" fontId="4" fillId="0" borderId="17" xfId="0" applyFont="1" applyBorder="1" applyAlignment="1">
      <alignment horizontal="justify" vertical="top" wrapText="1"/>
    </xf>
    <xf numFmtId="0" fontId="4" fillId="0" borderId="53" xfId="0" applyFont="1" applyBorder="1" applyAlignment="1">
      <alignment horizontal="justify" vertical="top" wrapText="1"/>
    </xf>
    <xf numFmtId="0" fontId="5" fillId="0" borderId="0" xfId="0" applyFont="1" applyBorder="1" applyAlignment="1">
      <alignment vertical="top"/>
    </xf>
    <xf numFmtId="0" fontId="4" fillId="0" borderId="0" xfId="0" applyFont="1" applyBorder="1" applyAlignment="1">
      <alignment vertical="top"/>
    </xf>
    <xf numFmtId="0" fontId="5" fillId="0" borderId="54" xfId="0" applyFont="1" applyBorder="1" applyAlignment="1">
      <alignment horizontal="right" vertical="top" wrapText="1"/>
    </xf>
    <xf numFmtId="0" fontId="5" fillId="0" borderId="22" xfId="0" applyFont="1" applyBorder="1" applyAlignment="1">
      <alignment horizontal="right" vertical="top" wrapText="1"/>
    </xf>
    <xf numFmtId="0" fontId="5" fillId="0" borderId="50" xfId="0" applyFont="1" applyBorder="1" applyAlignment="1">
      <alignment horizontal="right" vertical="top" wrapText="1"/>
    </xf>
    <xf numFmtId="0" fontId="4" fillId="0" borderId="18" xfId="0" applyNumberFormat="1" applyFont="1" applyBorder="1" applyAlignment="1">
      <alignment horizontal="justify" vertical="top" wrapText="1"/>
    </xf>
    <xf numFmtId="0" fontId="4" fillId="0" borderId="19" xfId="0" applyNumberFormat="1" applyFont="1" applyBorder="1" applyAlignment="1">
      <alignment horizontal="justify" vertical="top" wrapText="1"/>
    </xf>
    <xf numFmtId="0" fontId="4" fillId="0" borderId="15" xfId="0" applyNumberFormat="1" applyFont="1" applyBorder="1" applyAlignment="1">
      <alignment horizontal="center" vertical="top" wrapText="1"/>
    </xf>
    <xf numFmtId="0" fontId="4" fillId="0" borderId="15" xfId="0" applyFont="1" applyBorder="1" applyAlignment="1">
      <alignment horizontal="center" vertical="top" wrapText="1"/>
    </xf>
    <xf numFmtId="0" fontId="4" fillId="0" borderId="12" xfId="0" applyFont="1" applyBorder="1" applyAlignment="1">
      <alignment horizontal="center" vertical="top" wrapText="1"/>
    </xf>
    <xf numFmtId="0" fontId="4" fillId="0" borderId="53" xfId="0" applyNumberFormat="1" applyFont="1" applyBorder="1" applyAlignment="1">
      <alignment horizontal="justify" vertical="top" wrapText="1"/>
    </xf>
    <xf numFmtId="0" fontId="4" fillId="0" borderId="30" xfId="0" applyNumberFormat="1" applyFont="1" applyBorder="1" applyAlignment="1">
      <alignment horizontal="justify" vertical="top" wrapText="1"/>
    </xf>
    <xf numFmtId="0" fontId="4" fillId="0" borderId="11" xfId="0" applyNumberFormat="1" applyFont="1" applyBorder="1" applyAlignment="1">
      <alignment horizontal="justify" vertical="top" wrapText="1"/>
    </xf>
    <xf numFmtId="0" fontId="4" fillId="0" borderId="30" xfId="0" applyFont="1" applyBorder="1" applyAlignment="1">
      <alignment horizontal="justify" vertical="top" wrapText="1"/>
    </xf>
    <xf numFmtId="0" fontId="4" fillId="0" borderId="11" xfId="0" applyFont="1" applyBorder="1" applyAlignment="1">
      <alignment horizontal="justify" vertical="top" wrapText="1"/>
    </xf>
    <xf numFmtId="0" fontId="7" fillId="0" borderId="0" xfId="0" applyFont="1" applyAlignment="1">
      <alignment horizontal="center"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5" fillId="0" borderId="55"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3" xfId="0" applyFont="1" applyBorder="1" applyAlignment="1">
      <alignment horizontal="center" vertical="center" wrapText="1"/>
    </xf>
    <xf numFmtId="39" fontId="5" fillId="0" borderId="10" xfId="0" applyNumberFormat="1" applyFont="1" applyBorder="1" applyAlignment="1">
      <alignment horizontal="center" vertical="center" wrapText="1"/>
    </xf>
    <xf numFmtId="0" fontId="6" fillId="0" borderId="0" xfId="0" applyFont="1" applyAlignment="1">
      <alignment vertical="top" wrapText="1"/>
    </xf>
    <xf numFmtId="0" fontId="4" fillId="0" borderId="0" xfId="0" applyFont="1" applyAlignment="1">
      <alignment vertical="top"/>
    </xf>
    <xf numFmtId="0" fontId="5" fillId="0" borderId="14" xfId="0" applyFont="1" applyBorder="1" applyAlignment="1">
      <alignment horizontal="center" vertical="center" wrapText="1"/>
    </xf>
    <xf numFmtId="0" fontId="4" fillId="0" borderId="12" xfId="0" applyFont="1" applyBorder="1" applyAlignment="1">
      <alignment horizontal="center" vertical="center" wrapText="1"/>
    </xf>
    <xf numFmtId="0" fontId="5" fillId="0" borderId="56" xfId="0" applyFont="1" applyBorder="1" applyAlignment="1">
      <alignment horizontal="center" vertical="top" wrapText="1"/>
    </xf>
    <xf numFmtId="0" fontId="4" fillId="0" borderId="57" xfId="0" applyFont="1" applyBorder="1" applyAlignment="1">
      <alignment/>
    </xf>
    <xf numFmtId="0" fontId="5" fillId="0" borderId="0" xfId="0" applyFont="1" applyBorder="1" applyAlignment="1">
      <alignment horizontal="justify" vertical="top" wrapText="1"/>
    </xf>
    <xf numFmtId="0" fontId="4" fillId="0" borderId="0" xfId="0" applyFont="1" applyBorder="1" applyAlignment="1">
      <alignment horizontal="justify" vertical="top" wrapText="1"/>
    </xf>
    <xf numFmtId="0" fontId="4" fillId="0" borderId="14" xfId="0" applyNumberFormat="1" applyFont="1" applyBorder="1" applyAlignment="1">
      <alignment horizontal="center" vertical="top" wrapText="1"/>
    </xf>
    <xf numFmtId="0" fontId="4" fillId="0" borderId="15" xfId="0" applyFont="1" applyBorder="1" applyAlignment="1">
      <alignment vertical="top" wrapText="1"/>
    </xf>
    <xf numFmtId="0" fontId="4" fillId="0" borderId="12" xfId="0" applyFont="1" applyBorder="1" applyAlignment="1">
      <alignment vertical="top" wrapText="1"/>
    </xf>
    <xf numFmtId="0" fontId="4" fillId="0" borderId="29" xfId="0" applyFont="1" applyBorder="1" applyAlignment="1">
      <alignment horizontal="center" vertical="top" wrapText="1"/>
    </xf>
    <xf numFmtId="0" fontId="4" fillId="0" borderId="18" xfId="0" applyFont="1" applyBorder="1" applyAlignment="1">
      <alignment horizontal="center" vertical="top" wrapText="1"/>
    </xf>
    <xf numFmtId="0" fontId="4" fillId="0" borderId="19" xfId="0" applyFont="1" applyBorder="1" applyAlignment="1">
      <alignment horizontal="center" vertical="top" wrapText="1"/>
    </xf>
    <xf numFmtId="0" fontId="4" fillId="0" borderId="12" xfId="0" applyNumberFormat="1" applyFont="1" applyBorder="1" applyAlignment="1">
      <alignment horizontal="justify" vertical="top" wrapText="1"/>
    </xf>
    <xf numFmtId="0" fontId="4" fillId="0" borderId="58" xfId="0" applyFont="1" applyBorder="1" applyAlignment="1">
      <alignment horizontal="justify" vertical="top" wrapText="1"/>
    </xf>
    <xf numFmtId="0" fontId="4" fillId="0" borderId="20" xfId="0" applyFont="1" applyBorder="1" applyAlignment="1">
      <alignment horizontal="justify" vertical="top" wrapText="1"/>
    </xf>
    <xf numFmtId="0" fontId="4" fillId="0" borderId="32" xfId="0" applyFont="1" applyBorder="1" applyAlignment="1">
      <alignment horizontal="justify" vertical="top" wrapText="1"/>
    </xf>
    <xf numFmtId="0" fontId="4" fillId="0" borderId="14" xfId="0" applyFont="1" applyBorder="1" applyAlignment="1">
      <alignment horizontal="left" vertical="top" wrapText="1"/>
    </xf>
    <xf numFmtId="0" fontId="4" fillId="0" borderId="15" xfId="0" applyFont="1" applyBorder="1" applyAlignment="1">
      <alignment horizontal="left" vertical="top" wrapText="1"/>
    </xf>
    <xf numFmtId="0" fontId="4" fillId="0" borderId="12" xfId="0" applyFont="1" applyBorder="1" applyAlignment="1">
      <alignment horizontal="left" vertical="top" wrapText="1"/>
    </xf>
    <xf numFmtId="0" fontId="4" fillId="0" borderId="29" xfId="0" applyNumberFormat="1" applyFont="1" applyBorder="1" applyAlignment="1">
      <alignment horizontal="justify" vertical="top" wrapText="1"/>
    </xf>
    <xf numFmtId="0" fontId="4" fillId="0" borderId="14" xfId="0" applyFont="1" applyBorder="1" applyAlignment="1">
      <alignment horizontal="justify" vertical="top" wrapText="1"/>
    </xf>
    <xf numFmtId="0" fontId="4" fillId="0" borderId="59" xfId="0" applyFont="1" applyBorder="1" applyAlignment="1">
      <alignment horizontal="justify" vertical="top" wrapText="1"/>
    </xf>
    <xf numFmtId="0" fontId="4" fillId="0" borderId="47" xfId="0" applyFont="1" applyBorder="1" applyAlignment="1">
      <alignment horizontal="justify" vertical="top" wrapText="1"/>
    </xf>
    <xf numFmtId="0" fontId="4" fillId="0" borderId="52" xfId="0" applyFont="1" applyBorder="1" applyAlignment="1">
      <alignment horizontal="justify" vertical="top" wrapText="1"/>
    </xf>
    <xf numFmtId="0" fontId="4" fillId="0" borderId="14" xfId="0" applyFont="1" applyFill="1" applyBorder="1" applyAlignment="1">
      <alignment horizontal="center" vertical="top" wrapText="1"/>
    </xf>
    <xf numFmtId="0" fontId="5" fillId="0" borderId="0" xfId="0" applyFont="1" applyBorder="1" applyAlignment="1">
      <alignment horizontal="center" vertical="center" wrapText="1"/>
    </xf>
    <xf numFmtId="0" fontId="5" fillId="0" borderId="0" xfId="0" applyFont="1" applyAlignment="1">
      <alignment vertical="top"/>
    </xf>
    <xf numFmtId="37" fontId="4" fillId="0" borderId="14" xfId="0" applyNumberFormat="1" applyFont="1" applyFill="1" applyBorder="1" applyAlignment="1">
      <alignment horizontal="justify" vertical="top" wrapText="1"/>
    </xf>
    <xf numFmtId="0" fontId="4" fillId="0" borderId="14" xfId="45" applyFont="1" applyFill="1" applyBorder="1" applyAlignment="1" applyProtection="1">
      <alignment horizontal="justify" vertical="top" wrapText="1"/>
      <protection/>
    </xf>
    <xf numFmtId="0" fontId="4" fillId="0" borderId="18" xfId="0" applyFont="1" applyBorder="1" applyAlignment="1">
      <alignment vertical="top" wrapText="1"/>
    </xf>
    <xf numFmtId="0" fontId="4" fillId="0" borderId="19" xfId="0" applyFont="1" applyBorder="1" applyAlignment="1">
      <alignment vertical="top" wrapText="1"/>
    </xf>
    <xf numFmtId="190" fontId="4" fillId="0" borderId="14" xfId="0" applyNumberFormat="1" applyFont="1" applyBorder="1" applyAlignment="1">
      <alignment horizontal="left" vertical="top" wrapText="1"/>
    </xf>
    <xf numFmtId="0" fontId="4" fillId="0" borderId="14" xfId="45" applyFont="1" applyFill="1" applyBorder="1" applyAlignment="1" applyProtection="1">
      <alignment horizontal="center" vertical="top" wrapText="1"/>
      <protection/>
    </xf>
    <xf numFmtId="0" fontId="4" fillId="0" borderId="14" xfId="0" applyFont="1" applyBorder="1" applyAlignment="1">
      <alignment horizontal="center" vertical="top" wrapText="1"/>
    </xf>
    <xf numFmtId="0" fontId="4" fillId="0" borderId="29" xfId="0" applyNumberFormat="1" applyFont="1" applyBorder="1" applyAlignment="1">
      <alignment horizontal="center" vertical="top" wrapText="1"/>
    </xf>
    <xf numFmtId="0" fontId="4" fillId="0" borderId="29" xfId="0" applyFont="1" applyFill="1" applyBorder="1" applyAlignment="1">
      <alignment horizontal="center" vertical="top" wrapText="1"/>
    </xf>
    <xf numFmtId="9" fontId="4" fillId="0" borderId="14" xfId="45" applyNumberFormat="1" applyFont="1" applyBorder="1" applyAlignment="1" applyProtection="1">
      <alignment horizontal="center" vertical="top" wrapText="1"/>
      <protection/>
    </xf>
    <xf numFmtId="0" fontId="4" fillId="0" borderId="12" xfId="0" applyNumberFormat="1" applyFont="1" applyBorder="1" applyAlignment="1">
      <alignment horizontal="center" vertical="top" wrapText="1"/>
    </xf>
    <xf numFmtId="0" fontId="4" fillId="0" borderId="18" xfId="0" applyNumberFormat="1" applyFont="1" applyBorder="1" applyAlignment="1">
      <alignment horizontal="center" vertical="top" wrapText="1"/>
    </xf>
    <xf numFmtId="0" fontId="4" fillId="0" borderId="19" xfId="0" applyNumberFormat="1" applyFont="1" applyBorder="1" applyAlignment="1">
      <alignment horizontal="center" vertical="top" wrapText="1"/>
    </xf>
    <xf numFmtId="0" fontId="4" fillId="0" borderId="17" xfId="0" applyFont="1" applyBorder="1" applyAlignment="1">
      <alignment horizontal="center" vertical="top" wrapText="1"/>
    </xf>
    <xf numFmtId="0" fontId="0" fillId="0" borderId="12" xfId="0" applyBorder="1" applyAlignment="1">
      <alignment horizontal="justify" vertical="top" wrapText="1"/>
    </xf>
    <xf numFmtId="0" fontId="0" fillId="0" borderId="11" xfId="0" applyBorder="1" applyAlignment="1">
      <alignment horizontal="justify" vertical="top" wrapText="1"/>
    </xf>
    <xf numFmtId="0" fontId="4" fillId="0" borderId="29" xfId="0" applyFont="1" applyBorder="1" applyAlignment="1">
      <alignment horizontal="justify" vertical="top" wrapText="1"/>
    </xf>
    <xf numFmtId="0" fontId="4" fillId="0" borderId="18" xfId="0" applyFont="1" applyBorder="1" applyAlignment="1">
      <alignment horizontal="justify" vertical="top" wrapText="1"/>
    </xf>
    <xf numFmtId="0" fontId="4" fillId="0" borderId="19" xfId="0" applyFont="1" applyBorder="1" applyAlignment="1">
      <alignment horizontal="justify" vertical="top" wrapText="1"/>
    </xf>
    <xf numFmtId="0" fontId="5" fillId="0" borderId="32" xfId="0" applyFont="1" applyFill="1" applyBorder="1" applyAlignment="1">
      <alignment horizontal="right" vertical="center" wrapText="1"/>
    </xf>
    <xf numFmtId="0" fontId="4" fillId="0" borderId="60" xfId="0" applyFont="1" applyFill="1" applyBorder="1" applyAlignment="1">
      <alignment horizontal="right" vertical="center" wrapText="1"/>
    </xf>
    <xf numFmtId="0" fontId="4" fillId="0" borderId="52" xfId="0" applyFont="1" applyBorder="1" applyAlignment="1">
      <alignment wrapText="1"/>
    </xf>
    <xf numFmtId="0" fontId="4" fillId="0" borderId="14" xfId="0" applyFont="1" applyFill="1" applyBorder="1" applyAlignment="1">
      <alignment horizontal="justify" vertical="top" wrapText="1"/>
    </xf>
    <xf numFmtId="0" fontId="4" fillId="0" borderId="51" xfId="0" applyFont="1" applyBorder="1" applyAlignment="1">
      <alignment horizontal="justify" vertical="top" wrapText="1"/>
    </xf>
    <xf numFmtId="0" fontId="5" fillId="0" borderId="49" xfId="0" applyFont="1" applyFill="1" applyBorder="1" applyAlignment="1">
      <alignment horizontal="left" vertical="center" wrapText="1"/>
    </xf>
    <xf numFmtId="0" fontId="0" fillId="0" borderId="49" xfId="0" applyBorder="1" applyAlignment="1">
      <alignment horizontal="left" wrapText="1"/>
    </xf>
    <xf numFmtId="3" fontId="4" fillId="0" borderId="14" xfId="0" applyNumberFormat="1" applyFont="1" applyFill="1" applyBorder="1" applyAlignment="1">
      <alignment horizontal="center" vertical="top" wrapText="1"/>
    </xf>
    <xf numFmtId="0" fontId="4" fillId="0" borderId="17" xfId="0" applyNumberFormat="1" applyFont="1" applyBorder="1" applyAlignment="1">
      <alignment horizontal="justify" vertical="top" wrapText="1"/>
    </xf>
    <xf numFmtId="0" fontId="5" fillId="0" borderId="0" xfId="0" applyFont="1" applyBorder="1" applyAlignment="1">
      <alignment horizontal="center" vertical="top" wrapText="1"/>
    </xf>
    <xf numFmtId="0" fontId="5" fillId="0" borderId="0" xfId="0" applyFont="1" applyAlignment="1">
      <alignment vertical="top" wrapText="1"/>
    </xf>
    <xf numFmtId="0" fontId="4" fillId="0" borderId="0" xfId="0" applyFont="1" applyAlignment="1">
      <alignment vertical="top" wrapText="1"/>
    </xf>
    <xf numFmtId="0" fontId="5" fillId="0" borderId="16" xfId="0" applyFont="1" applyBorder="1" applyAlignment="1">
      <alignment horizontal="center" vertical="center" wrapText="1"/>
    </xf>
    <xf numFmtId="0" fontId="4" fillId="0" borderId="16" xfId="0" applyFont="1" applyBorder="1" applyAlignment="1">
      <alignment wrapText="1"/>
    </xf>
    <xf numFmtId="0" fontId="4" fillId="0" borderId="61" xfId="0" applyFont="1" applyBorder="1" applyAlignment="1">
      <alignment wrapText="1"/>
    </xf>
    <xf numFmtId="0" fontId="4" fillId="0" borderId="0" xfId="0" applyNumberFormat="1" applyFont="1" applyFill="1" applyAlignment="1">
      <alignment vertical="top" wrapText="1"/>
    </xf>
    <xf numFmtId="0" fontId="5" fillId="0" borderId="49" xfId="0" applyFont="1" applyBorder="1" applyAlignment="1">
      <alignment horizontal="center" wrapText="1"/>
    </xf>
    <xf numFmtId="0" fontId="5" fillId="0" borderId="62"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63" xfId="0" applyNumberFormat="1" applyFont="1" applyBorder="1" applyAlignment="1">
      <alignment horizontal="center" vertical="top" wrapText="1"/>
    </xf>
    <xf numFmtId="0" fontId="4" fillId="0" borderId="17" xfId="0" applyNumberFormat="1" applyFont="1" applyBorder="1" applyAlignment="1">
      <alignment horizontal="center" vertical="top" wrapText="1"/>
    </xf>
    <xf numFmtId="0" fontId="4" fillId="0" borderId="21" xfId="0" applyNumberFormat="1" applyFont="1" applyBorder="1" applyAlignment="1">
      <alignment horizontal="justify" vertical="top" wrapText="1"/>
    </xf>
    <xf numFmtId="0" fontId="4" fillId="0" borderId="0" xfId="0" applyFont="1" applyFill="1" applyAlignment="1">
      <alignment vertical="top" wrapText="1"/>
    </xf>
    <xf numFmtId="0" fontId="4" fillId="0" borderId="49" xfId="0" applyFont="1" applyFill="1" applyBorder="1" applyAlignment="1">
      <alignment horizontal="justify" vertical="top" wrapText="1"/>
    </xf>
    <xf numFmtId="0" fontId="0" fillId="0" borderId="49" xfId="0" applyBorder="1" applyAlignment="1">
      <alignment horizontal="justify" vertical="top" wrapText="1"/>
    </xf>
    <xf numFmtId="0" fontId="4" fillId="0" borderId="21" xfId="0" applyFont="1" applyBorder="1" applyAlignment="1">
      <alignment vertical="top" wrapText="1"/>
    </xf>
    <xf numFmtId="0" fontId="0" fillId="0" borderId="15" xfId="0" applyBorder="1" applyAlignment="1">
      <alignment vertical="top" wrapText="1"/>
    </xf>
    <xf numFmtId="0" fontId="0" fillId="0" borderId="12" xfId="0" applyBorder="1" applyAlignment="1">
      <alignment vertical="top" wrapText="1"/>
    </xf>
    <xf numFmtId="0" fontId="0" fillId="0" borderId="15" xfId="0" applyFont="1" applyBorder="1" applyAlignment="1">
      <alignment horizontal="center" vertical="top" wrapText="1"/>
    </xf>
    <xf numFmtId="0" fontId="0" fillId="0" borderId="12" xfId="0" applyFont="1" applyBorder="1" applyAlignment="1">
      <alignment horizontal="center" vertical="top" wrapText="1"/>
    </xf>
    <xf numFmtId="0" fontId="4" fillId="0" borderId="14" xfId="0" applyFont="1" applyBorder="1" applyAlignment="1">
      <alignment vertical="top" wrapText="1"/>
    </xf>
    <xf numFmtId="0" fontId="0" fillId="0" borderId="12" xfId="0" applyBorder="1" applyAlignment="1">
      <alignment horizontal="center" vertical="top" wrapText="1"/>
    </xf>
    <xf numFmtId="0" fontId="5" fillId="0" borderId="12" xfId="0" applyFont="1" applyFill="1" applyBorder="1" applyAlignment="1">
      <alignment horizontal="right" vertical="center" wrapText="1"/>
    </xf>
    <xf numFmtId="0" fontId="4" fillId="0" borderId="12" xfId="0" applyFont="1" applyFill="1" applyBorder="1" applyAlignment="1">
      <alignment horizontal="right" vertical="center" wrapText="1"/>
    </xf>
    <xf numFmtId="37" fontId="4" fillId="0" borderId="18" xfId="48" applyNumberFormat="1" applyFont="1" applyFill="1" applyBorder="1" applyAlignment="1">
      <alignment horizontal="center" vertical="top" wrapText="1"/>
    </xf>
    <xf numFmtId="37" fontId="4" fillId="0" borderId="14" xfId="48" applyNumberFormat="1" applyFont="1" applyFill="1" applyBorder="1" applyAlignment="1">
      <alignment horizontal="left" vertical="top" wrapText="1"/>
    </xf>
    <xf numFmtId="37" fontId="4" fillId="0" borderId="15" xfId="48" applyNumberFormat="1" applyFont="1" applyFill="1" applyBorder="1" applyAlignment="1">
      <alignment horizontal="center" vertical="top" wrapText="1"/>
    </xf>
    <xf numFmtId="0" fontId="4" fillId="0" borderId="13" xfId="0" applyFont="1" applyBorder="1" applyAlignment="1">
      <alignment wrapText="1"/>
    </xf>
    <xf numFmtId="0" fontId="0" fillId="0" borderId="15" xfId="0" applyBorder="1" applyAlignment="1">
      <alignment horizontal="left" vertical="top" wrapText="1"/>
    </xf>
    <xf numFmtId="0" fontId="0" fillId="0" borderId="12" xfId="0" applyBorder="1" applyAlignment="1">
      <alignment horizontal="left" vertical="top" wrapText="1"/>
    </xf>
    <xf numFmtId="0" fontId="5" fillId="0" borderId="49" xfId="0" applyFont="1" applyBorder="1" applyAlignment="1">
      <alignment horizontal="center" vertical="top" wrapText="1"/>
    </xf>
    <xf numFmtId="0" fontId="5" fillId="0" borderId="0" xfId="0" applyFont="1" applyAlignment="1">
      <alignment horizontal="center" vertical="top" wrapText="1"/>
    </xf>
    <xf numFmtId="0" fontId="4" fillId="0" borderId="28" xfId="0" applyFont="1" applyBorder="1" applyAlignment="1">
      <alignment wrapText="1"/>
    </xf>
    <xf numFmtId="37" fontId="4" fillId="0" borderId="14" xfId="48" applyNumberFormat="1" applyFont="1" applyFill="1" applyBorder="1" applyAlignment="1">
      <alignment horizontal="center" vertical="top" wrapText="1"/>
    </xf>
    <xf numFmtId="0" fontId="5" fillId="0" borderId="0" xfId="0" applyFont="1" applyAlignment="1">
      <alignment horizontal="justify" vertical="top" wrapText="1"/>
    </xf>
    <xf numFmtId="0" fontId="4" fillId="0" borderId="0" xfId="0" applyFont="1" applyAlignment="1">
      <alignment horizontal="justify" vertical="top" wrapText="1"/>
    </xf>
    <xf numFmtId="0" fontId="5" fillId="0" borderId="62" xfId="0" applyFont="1" applyBorder="1" applyAlignment="1">
      <alignment horizontal="center" vertical="top" wrapText="1"/>
    </xf>
    <xf numFmtId="0" fontId="4" fillId="0" borderId="10" xfId="0" applyFont="1" applyBorder="1" applyAlignment="1">
      <alignment horizontal="center" wrapText="1"/>
    </xf>
    <xf numFmtId="0" fontId="5" fillId="0" borderId="13" xfId="0" applyFont="1" applyBorder="1" applyAlignment="1">
      <alignment horizontal="center" vertical="top" wrapText="1"/>
    </xf>
    <xf numFmtId="0" fontId="4" fillId="0" borderId="16" xfId="0" applyFont="1" applyBorder="1" applyAlignment="1">
      <alignment horizontal="justify" vertical="top" wrapText="1"/>
    </xf>
    <xf numFmtId="0" fontId="4" fillId="0" borderId="13" xfId="0" applyFont="1" applyBorder="1" applyAlignment="1">
      <alignment horizontal="justify" vertical="top" wrapText="1"/>
    </xf>
    <xf numFmtId="37" fontId="4" fillId="0" borderId="53" xfId="48" applyNumberFormat="1" applyFont="1" applyFill="1" applyBorder="1" applyAlignment="1">
      <alignment horizontal="center" vertical="top" wrapText="1"/>
    </xf>
    <xf numFmtId="0" fontId="4" fillId="0" borderId="30" xfId="0" applyFont="1" applyBorder="1" applyAlignment="1">
      <alignment vertical="top" wrapText="1"/>
    </xf>
    <xf numFmtId="0" fontId="4" fillId="0" borderId="11" xfId="0" applyFont="1" applyBorder="1" applyAlignment="1">
      <alignment vertical="top" wrapText="1"/>
    </xf>
    <xf numFmtId="0" fontId="4" fillId="0" borderId="63" xfId="0" applyFont="1" applyBorder="1" applyAlignment="1">
      <alignment vertical="top" wrapText="1"/>
    </xf>
    <xf numFmtId="3" fontId="4" fillId="0" borderId="15" xfId="0" applyNumberFormat="1" applyFont="1" applyFill="1" applyBorder="1" applyAlignment="1">
      <alignment horizontal="center" vertical="top" wrapText="1"/>
    </xf>
    <xf numFmtId="0" fontId="4" fillId="0" borderId="17" xfId="0" applyFont="1" applyBorder="1" applyAlignment="1">
      <alignment vertical="top" wrapText="1"/>
    </xf>
    <xf numFmtId="0" fontId="4" fillId="0" borderId="15" xfId="0" applyFont="1" applyFill="1" applyBorder="1" applyAlignment="1">
      <alignment horizontal="justify" vertical="top" wrapText="1"/>
    </xf>
    <xf numFmtId="0" fontId="4" fillId="0" borderId="10" xfId="0" applyFont="1" applyBorder="1" applyAlignment="1">
      <alignment horizontal="justify" vertical="top" wrapText="1"/>
    </xf>
    <xf numFmtId="0" fontId="0" fillId="0" borderId="15" xfId="0" applyFont="1" applyBorder="1" applyAlignment="1">
      <alignment horizontal="justify" vertical="top" wrapText="1"/>
    </xf>
    <xf numFmtId="0" fontId="0" fillId="0" borderId="12" xfId="0" applyFont="1" applyBorder="1" applyAlignment="1">
      <alignment horizontal="justify" vertical="top" wrapText="1"/>
    </xf>
    <xf numFmtId="0" fontId="0" fillId="0" borderId="18" xfId="0" applyBorder="1" applyAlignment="1">
      <alignment horizontal="justify" vertical="top" wrapText="1"/>
    </xf>
    <xf numFmtId="0" fontId="0" fillId="0" borderId="19" xfId="0" applyBorder="1" applyAlignment="1">
      <alignment horizontal="justify" vertical="top" wrapText="1"/>
    </xf>
    <xf numFmtId="0" fontId="0" fillId="0" borderId="17" xfId="0" applyBorder="1" applyAlignment="1">
      <alignment vertical="top" wrapText="1"/>
    </xf>
    <xf numFmtId="0" fontId="0" fillId="0" borderId="30" xfId="0" applyBorder="1" applyAlignment="1">
      <alignment vertical="top" wrapText="1"/>
    </xf>
    <xf numFmtId="0" fontId="0" fillId="0" borderId="51" xfId="0" applyBorder="1" applyAlignment="1">
      <alignment vertical="top" wrapText="1"/>
    </xf>
    <xf numFmtId="0" fontId="4" fillId="0" borderId="53" xfId="0" applyFont="1" applyBorder="1" applyAlignment="1">
      <alignment vertical="top" wrapText="1"/>
    </xf>
    <xf numFmtId="0" fontId="0" fillId="0" borderId="11" xfId="0" applyBorder="1" applyAlignment="1">
      <alignment vertical="top" wrapText="1"/>
    </xf>
    <xf numFmtId="0" fontId="4" fillId="33" borderId="15" xfId="0" applyFont="1" applyFill="1" applyBorder="1" applyAlignment="1">
      <alignment horizontal="justify" vertical="top" wrapText="1"/>
    </xf>
    <xf numFmtId="0" fontId="4" fillId="33" borderId="15" xfId="0" applyFont="1" applyFill="1" applyBorder="1" applyAlignment="1">
      <alignment horizontal="center" vertical="top" wrapText="1"/>
    </xf>
    <xf numFmtId="0" fontId="4" fillId="33" borderId="18" xfId="0" applyFont="1" applyFill="1" applyBorder="1" applyAlignment="1">
      <alignment horizontal="center" vertical="top" wrapText="1"/>
    </xf>
    <xf numFmtId="190" fontId="8" fillId="33" borderId="15" xfId="0" applyNumberFormat="1" applyFont="1" applyFill="1" applyBorder="1" applyAlignment="1">
      <alignment vertical="top" wrapText="1"/>
    </xf>
    <xf numFmtId="190" fontId="8" fillId="33" borderId="17" xfId="0" applyNumberFormat="1" applyFont="1" applyFill="1" applyBorder="1" applyAlignment="1">
      <alignment vertical="top" wrapText="1"/>
    </xf>
    <xf numFmtId="0" fontId="0" fillId="33" borderId="21" xfId="0" applyFill="1" applyBorder="1" applyAlignment="1">
      <alignment vertical="top" wrapText="1"/>
    </xf>
    <xf numFmtId="0" fontId="4" fillId="33" borderId="15" xfId="0" applyFont="1" applyFill="1" applyBorder="1" applyAlignment="1">
      <alignment vertical="top" wrapText="1"/>
    </xf>
    <xf numFmtId="0" fontId="4" fillId="33" borderId="20" xfId="0" applyNumberFormat="1" applyFont="1" applyFill="1" applyBorder="1" applyAlignment="1">
      <alignment horizontal="justify" vertical="top" wrapText="1"/>
    </xf>
    <xf numFmtId="0" fontId="4" fillId="33" borderId="0" xfId="0" applyFont="1" applyFill="1" applyAlignment="1">
      <alignment horizontal="justify" vertical="top" wrapText="1"/>
    </xf>
    <xf numFmtId="0" fontId="4" fillId="33" borderId="20" xfId="0" applyFont="1" applyFill="1" applyBorder="1" applyAlignment="1">
      <alignment horizontal="justify" vertical="top" wrapText="1"/>
    </xf>
    <xf numFmtId="0" fontId="4" fillId="0" borderId="63" xfId="0" applyFont="1" applyBorder="1" applyAlignment="1">
      <alignment horizontal="justify" vertical="top" wrapText="1"/>
    </xf>
    <xf numFmtId="0" fontId="5" fillId="0" borderId="52" xfId="0" applyFont="1" applyFill="1" applyBorder="1" applyAlignment="1">
      <alignment horizontal="right" vertical="center" wrapText="1"/>
    </xf>
    <xf numFmtId="3" fontId="4" fillId="0" borderId="29" xfId="0" applyNumberFormat="1" applyFont="1" applyFill="1" applyBorder="1" applyAlignment="1">
      <alignment horizontal="center" vertical="top" wrapText="1"/>
    </xf>
    <xf numFmtId="3" fontId="4" fillId="0" borderId="14" xfId="0" applyNumberFormat="1" applyFont="1" applyFill="1" applyBorder="1" applyAlignment="1">
      <alignment horizontal="justify" vertical="top" wrapText="1"/>
    </xf>
    <xf numFmtId="0" fontId="4" fillId="0" borderId="57" xfId="0" applyFont="1" applyBorder="1" applyAlignment="1">
      <alignment horizontal="center" wrapText="1"/>
    </xf>
    <xf numFmtId="0" fontId="5" fillId="0" borderId="60" xfId="0" applyFont="1" applyBorder="1" applyAlignment="1">
      <alignment horizontal="justify" vertical="top" wrapText="1"/>
    </xf>
    <xf numFmtId="0" fontId="4" fillId="0" borderId="60" xfId="0" applyFont="1" applyBorder="1" applyAlignment="1">
      <alignment horizontal="justify" vertical="top" wrapText="1"/>
    </xf>
    <xf numFmtId="184" fontId="4" fillId="0" borderId="14" xfId="0" applyNumberFormat="1" applyFont="1" applyBorder="1" applyAlignment="1">
      <alignment horizontal="center" vertical="top" wrapText="1"/>
    </xf>
    <xf numFmtId="184" fontId="4" fillId="0" borderId="29" xfId="0" applyNumberFormat="1" applyFont="1" applyBorder="1" applyAlignment="1">
      <alignment horizontal="center" vertical="top" wrapText="1"/>
    </xf>
    <xf numFmtId="0" fontId="13" fillId="0" borderId="64" xfId="0" applyFont="1" applyBorder="1" applyAlignment="1">
      <alignment horizontal="center" vertical="center" wrapText="1"/>
    </xf>
    <xf numFmtId="0" fontId="13" fillId="0" borderId="65" xfId="0" applyFont="1" applyBorder="1" applyAlignment="1">
      <alignment horizontal="center" vertical="center" wrapText="1"/>
    </xf>
    <xf numFmtId="0" fontId="16" fillId="0" borderId="66" xfId="0" applyFont="1" applyBorder="1" applyAlignment="1">
      <alignment horizontal="center" vertical="center" wrapText="1"/>
    </xf>
    <xf numFmtId="0" fontId="15" fillId="0" borderId="67" xfId="0" applyFont="1" applyBorder="1" applyAlignment="1">
      <alignment horizontal="right" vertical="top" wrapText="1"/>
    </xf>
    <xf numFmtId="0" fontId="15" fillId="0" borderId="50" xfId="0" applyFont="1" applyBorder="1" applyAlignment="1">
      <alignment horizontal="right" vertical="top" wrapText="1"/>
    </xf>
    <xf numFmtId="0" fontId="0" fillId="0" borderId="65" xfId="0" applyBorder="1" applyAlignment="1">
      <alignment/>
    </xf>
    <xf numFmtId="0" fontId="11" fillId="0" borderId="0" xfId="0" applyFont="1" applyBorder="1" applyAlignment="1">
      <alignment horizontal="center" vertical="top" wrapText="1"/>
    </xf>
    <xf numFmtId="0" fontId="0" fillId="0" borderId="0" xfId="0" applyAlignment="1">
      <alignment horizontal="center" vertical="top" wrapText="1"/>
    </xf>
    <xf numFmtId="0" fontId="11" fillId="0" borderId="68" xfId="0" applyFont="1" applyBorder="1" applyAlignment="1">
      <alignment horizontal="center" vertical="center" wrapText="1"/>
    </xf>
    <xf numFmtId="0" fontId="0" fillId="0" borderId="66" xfId="0" applyBorder="1" applyAlignment="1">
      <alignment horizontal="center" vertical="center" wrapText="1"/>
    </xf>
    <xf numFmtId="0" fontId="11" fillId="0" borderId="69" xfId="0" applyFont="1" applyBorder="1" applyAlignment="1">
      <alignment horizontal="center" vertical="center" wrapText="1"/>
    </xf>
    <xf numFmtId="0" fontId="0" fillId="0" borderId="12" xfId="0" applyBorder="1" applyAlignment="1">
      <alignment horizontal="center" vertical="center" wrapText="1"/>
    </xf>
    <xf numFmtId="0" fontId="11" fillId="0" borderId="70" xfId="0" applyFont="1" applyBorder="1" applyAlignment="1">
      <alignment horizontal="center"/>
    </xf>
    <xf numFmtId="0" fontId="11" fillId="0" borderId="71" xfId="0" applyFont="1" applyBorder="1" applyAlignment="1">
      <alignment horizontal="center"/>
    </xf>
    <xf numFmtId="0" fontId="13" fillId="0" borderId="72" xfId="0" applyFont="1" applyBorder="1" applyAlignment="1">
      <alignment horizontal="right" vertical="center" wrapText="1"/>
    </xf>
    <xf numFmtId="0" fontId="15" fillId="0" borderId="42" xfId="0" applyFont="1" applyBorder="1" applyAlignment="1">
      <alignment horizontal="right" vertical="center" wrapText="1"/>
    </xf>
    <xf numFmtId="0" fontId="0" fillId="0" borderId="0" xfId="0" applyFont="1" applyBorder="1" applyAlignment="1">
      <alignment horizontal="justify" vertical="top" wrapText="1"/>
    </xf>
    <xf numFmtId="0" fontId="0" fillId="0" borderId="0" xfId="0" applyBorder="1" applyAlignment="1">
      <alignment horizontal="justify" vertical="top" wrapText="1"/>
    </xf>
    <xf numFmtId="0" fontId="15" fillId="0" borderId="54" xfId="0" applyFont="1" applyBorder="1" applyAlignment="1">
      <alignment horizontal="right" vertical="center" wrapText="1"/>
    </xf>
    <xf numFmtId="0" fontId="0" fillId="0" borderId="50" xfId="0" applyBorder="1" applyAlignment="1">
      <alignment horizontal="right" wrapText="1"/>
    </xf>
    <xf numFmtId="0" fontId="15" fillId="0" borderId="73" xfId="0" applyFont="1" applyBorder="1" applyAlignment="1">
      <alignment horizontal="right" vertical="top" wrapText="1"/>
    </xf>
    <xf numFmtId="0" fontId="12" fillId="0" borderId="74" xfId="0" applyFont="1" applyBorder="1" applyAlignment="1">
      <alignment horizontal="right" vertical="top" wrapText="1"/>
    </xf>
    <xf numFmtId="0" fontId="15" fillId="0" borderId="65" xfId="0" applyFont="1" applyBorder="1" applyAlignment="1">
      <alignment horizontal="center" vertical="center" wrapText="1"/>
    </xf>
    <xf numFmtId="0" fontId="0" fillId="0" borderId="65" xfId="0" applyBorder="1" applyAlignment="1">
      <alignment horizontal="center" vertical="center" wrapText="1"/>
    </xf>
    <xf numFmtId="0" fontId="12" fillId="0" borderId="0" xfId="0" applyFont="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PRDA-CO-Presupuesto Sectorial  Regional 2011-2014. Participación porcentual</a:t>
            </a:r>
          </a:p>
        </c:rich>
      </c:tx>
      <c:layout>
        <c:manualLayout>
          <c:xMode val="factor"/>
          <c:yMode val="factor"/>
          <c:x val="0.0435"/>
          <c:y val="-0.02625"/>
        </c:manualLayout>
      </c:layout>
      <c:spPr>
        <a:noFill/>
        <a:ln w="3175">
          <a:noFill/>
        </a:ln>
      </c:spPr>
    </c:title>
    <c:plotArea>
      <c:layout>
        <c:manualLayout>
          <c:xMode val="edge"/>
          <c:yMode val="edge"/>
          <c:x val="0.33825"/>
          <c:y val="0.26475"/>
          <c:w val="0.32125"/>
          <c:h val="0.63775"/>
        </c:manualLayout>
      </c:layout>
      <c:pieChart>
        <c:varyColors val="1"/>
        <c:ser>
          <c:idx val="0"/>
          <c:order val="0"/>
          <c:tx>
            <c:strRef>
              <c:f>Presupuesto!$C$31</c:f>
              <c:strCache>
                <c:ptCount val="1"/>
                <c:pt idx="0">
                  <c:v>monto</c:v>
                </c:pt>
              </c:strCache>
            </c:strRef>
          </c:tx>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Lbls>
            <c:dLbl>
              <c:idx val="0"/>
              <c:layout>
                <c:manualLayout>
                  <c:x val="0"/>
                  <c:y val="0"/>
                </c:manualLayout>
              </c:layout>
              <c:tx>
                <c:rich>
                  <a:bodyPr vert="horz" rot="0" anchor="ctr"/>
                  <a:lstStyle/>
                  <a:p>
                    <a:pPr algn="ctr">
                      <a:defRPr/>
                    </a:pPr>
                    <a:r>
                      <a:rPr lang="en-US" cap="none" sz="1000" b="0" i="0" u="none" baseline="0">
                        <a:solidFill>
                          <a:srgbClr val="000000"/>
                        </a:solidFill>
                      </a:rPr>
                      <a:t>Pilar 1
¢5384.3 millones
</a:t>
                    </a:r>
                    <a:r>
                      <a:rPr lang="en-US" cap="none" sz="1000" b="0" i="0" u="none" baseline="0">
                        <a:solidFill>
                          <a:srgbClr val="000000"/>
                        </a:solidFill>
                      </a:rPr>
                      <a:t>54,4%</a:t>
                    </a:r>
                  </a:p>
                </c:rich>
              </c:tx>
              <c:numFmt formatCode="General" sourceLinked="1"/>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000" b="0" i="0" u="none" baseline="0">
                        <a:solidFill>
                          <a:srgbClr val="000000"/>
                        </a:solidFill>
                      </a:rPr>
                      <a:t>Pilar 2
¢254,5 millones
</a:t>
                    </a:r>
                    <a:r>
                      <a:rPr lang="en-US" cap="none" sz="1000" b="0" i="0" u="none" baseline="0">
                        <a:solidFill>
                          <a:srgbClr val="000000"/>
                        </a:solidFill>
                      </a:rPr>
                      <a:t>2,6%</a:t>
                    </a:r>
                  </a:p>
                </c:rich>
              </c:tx>
              <c:numFmt formatCode="General" sourceLinked="1"/>
              <c:spPr>
                <a:no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000" b="0" i="0" u="none" baseline="0">
                        <a:solidFill>
                          <a:srgbClr val="000000"/>
                        </a:solidFill>
                      </a:rPr>
                      <a:t>Pilar 3
¢3.639,0 millones
</a:t>
                    </a:r>
                    <a:r>
                      <a:rPr lang="en-US" cap="none" sz="1000" b="0" i="0" u="none" baseline="0">
                        <a:solidFill>
                          <a:srgbClr val="000000"/>
                        </a:solidFill>
                      </a:rPr>
                      <a:t>36.8%</a:t>
                    </a:r>
                  </a:p>
                </c:rich>
              </c:tx>
              <c:numFmt formatCode="General" sourceLinked="1"/>
              <c:spPr>
                <a:no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000" b="0" i="0" u="none" baseline="0">
                        <a:solidFill>
                          <a:srgbClr val="000000"/>
                        </a:solidFill>
                      </a:rPr>
                      <a:t>Pilar 4
¢613,6 millones
</a:t>
                    </a:r>
                    <a:r>
                      <a:rPr lang="en-US" cap="none" sz="1000" b="0" i="0" u="none" baseline="0">
                        <a:solidFill>
                          <a:srgbClr val="000000"/>
                        </a:solidFill>
                      </a:rPr>
                      <a:t>6.2%</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0"/>
            <c:showBubbleSize val="0"/>
            <c:showCatName val="1"/>
            <c:showSerName val="0"/>
            <c:showLeaderLines val="1"/>
            <c:showPercent val="1"/>
          </c:dLbls>
          <c:cat>
            <c:strRef>
              <c:f>Presupuesto!$B$32:$B$35</c:f>
              <c:strCache/>
            </c:strRef>
          </c:cat>
          <c:val>
            <c:numRef>
              <c:f>Presupuesto!$C$32:$C$35</c:f>
              <c:numCache/>
            </c:numRef>
          </c:val>
        </c:ser>
        <c:ser>
          <c:idx val="1"/>
          <c:order val="1"/>
          <c:tx>
            <c:strRef>
              <c:f>Presupuesto!$D$31</c:f>
              <c:strCache>
                <c:ptCount val="1"/>
                <c:pt idx="0">
                  <c:v>%</c:v>
                </c:pt>
              </c:strCache>
            </c:strRef>
          </c:tx>
          <c:spPr>
            <a:solidFill>
              <a:srgbClr val="C0504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Presupuesto!$B$32:$B$35</c:f>
              <c:strCache/>
            </c:strRef>
          </c:cat>
          <c:val>
            <c:numRef>
              <c:f>Presupuesto!$D$32:$D$35</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jpeg" /><Relationship Id="rId3"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295275</xdr:colOff>
      <xdr:row>0</xdr:row>
      <xdr:rowOff>0</xdr:rowOff>
    </xdr:from>
    <xdr:to>
      <xdr:col>14</xdr:col>
      <xdr:colOff>66675</xdr:colOff>
      <xdr:row>2</xdr:row>
      <xdr:rowOff>161925</xdr:rowOff>
    </xdr:to>
    <xdr:pic>
      <xdr:nvPicPr>
        <xdr:cNvPr id="1" name="5 Imagen" descr="LogoColor copy.jpg"/>
        <xdr:cNvPicPr preferRelativeResize="1">
          <a:picLocks noChangeAspect="1"/>
        </xdr:cNvPicPr>
      </xdr:nvPicPr>
      <xdr:blipFill>
        <a:blip r:embed="rId1"/>
        <a:stretch>
          <a:fillRect/>
        </a:stretch>
      </xdr:blipFill>
      <xdr:spPr>
        <a:xfrm>
          <a:off x="12087225" y="0"/>
          <a:ext cx="647700" cy="752475"/>
        </a:xfrm>
        <a:prstGeom prst="rect">
          <a:avLst/>
        </a:prstGeom>
        <a:noFill/>
        <a:ln w="9525" cmpd="sng">
          <a:noFill/>
        </a:ln>
      </xdr:spPr>
    </xdr:pic>
    <xdr:clientData/>
  </xdr:twoCellAnchor>
  <xdr:twoCellAnchor>
    <xdr:from>
      <xdr:col>0</xdr:col>
      <xdr:colOff>857250</xdr:colOff>
      <xdr:row>0</xdr:row>
      <xdr:rowOff>0</xdr:rowOff>
    </xdr:from>
    <xdr:to>
      <xdr:col>1</xdr:col>
      <xdr:colOff>314325</xdr:colOff>
      <xdr:row>3</xdr:row>
      <xdr:rowOff>0</xdr:rowOff>
    </xdr:to>
    <xdr:pic>
      <xdr:nvPicPr>
        <xdr:cNvPr id="2" name="Imagen 2" descr="LOGOMAGFINAL"/>
        <xdr:cNvPicPr preferRelativeResize="1">
          <a:picLocks noChangeAspect="1"/>
        </xdr:cNvPicPr>
      </xdr:nvPicPr>
      <xdr:blipFill>
        <a:blip r:embed="rId2"/>
        <a:stretch>
          <a:fillRect/>
        </a:stretch>
      </xdr:blipFill>
      <xdr:spPr>
        <a:xfrm>
          <a:off x="857250" y="0"/>
          <a:ext cx="800100" cy="819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180975</xdr:colOff>
      <xdr:row>0</xdr:row>
      <xdr:rowOff>0</xdr:rowOff>
    </xdr:from>
    <xdr:to>
      <xdr:col>13</xdr:col>
      <xdr:colOff>847725</xdr:colOff>
      <xdr:row>2</xdr:row>
      <xdr:rowOff>161925</xdr:rowOff>
    </xdr:to>
    <xdr:pic>
      <xdr:nvPicPr>
        <xdr:cNvPr id="1" name="5 Imagen" descr="LogoColor copy.jpg"/>
        <xdr:cNvPicPr preferRelativeResize="1">
          <a:picLocks noChangeAspect="1"/>
        </xdr:cNvPicPr>
      </xdr:nvPicPr>
      <xdr:blipFill>
        <a:blip r:embed="rId1"/>
        <a:stretch>
          <a:fillRect/>
        </a:stretch>
      </xdr:blipFill>
      <xdr:spPr>
        <a:xfrm>
          <a:off x="10334625" y="0"/>
          <a:ext cx="666750" cy="771525"/>
        </a:xfrm>
        <a:prstGeom prst="rect">
          <a:avLst/>
        </a:prstGeom>
        <a:noFill/>
        <a:ln w="9525" cmpd="sng">
          <a:noFill/>
        </a:ln>
      </xdr:spPr>
    </xdr:pic>
    <xdr:clientData/>
  </xdr:twoCellAnchor>
  <xdr:twoCellAnchor>
    <xdr:from>
      <xdr:col>0</xdr:col>
      <xdr:colOff>504825</xdr:colOff>
      <xdr:row>0</xdr:row>
      <xdr:rowOff>0</xdr:rowOff>
    </xdr:from>
    <xdr:to>
      <xdr:col>1</xdr:col>
      <xdr:colOff>381000</xdr:colOff>
      <xdr:row>2</xdr:row>
      <xdr:rowOff>209550</xdr:rowOff>
    </xdr:to>
    <xdr:pic>
      <xdr:nvPicPr>
        <xdr:cNvPr id="2" name="Imagen 2" descr="LOGOMAGFINAL"/>
        <xdr:cNvPicPr preferRelativeResize="1">
          <a:picLocks noChangeAspect="1"/>
        </xdr:cNvPicPr>
      </xdr:nvPicPr>
      <xdr:blipFill>
        <a:blip r:embed="rId2"/>
        <a:stretch>
          <a:fillRect/>
        </a:stretch>
      </xdr:blipFill>
      <xdr:spPr>
        <a:xfrm>
          <a:off x="504825" y="0"/>
          <a:ext cx="800100" cy="819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733425</xdr:colOff>
      <xdr:row>1</xdr:row>
      <xdr:rowOff>19050</xdr:rowOff>
    </xdr:from>
    <xdr:to>
      <xdr:col>13</xdr:col>
      <xdr:colOff>457200</xdr:colOff>
      <xdr:row>3</xdr:row>
      <xdr:rowOff>247650</xdr:rowOff>
    </xdr:to>
    <xdr:pic>
      <xdr:nvPicPr>
        <xdr:cNvPr id="1" name="5 Imagen" descr="LogoColor copy.jpg"/>
        <xdr:cNvPicPr preferRelativeResize="1">
          <a:picLocks noChangeAspect="1"/>
        </xdr:cNvPicPr>
      </xdr:nvPicPr>
      <xdr:blipFill>
        <a:blip r:embed="rId1"/>
        <a:stretch>
          <a:fillRect/>
        </a:stretch>
      </xdr:blipFill>
      <xdr:spPr>
        <a:xfrm>
          <a:off x="9858375" y="180975"/>
          <a:ext cx="638175" cy="742950"/>
        </a:xfrm>
        <a:prstGeom prst="rect">
          <a:avLst/>
        </a:prstGeom>
        <a:noFill/>
        <a:ln w="9525" cmpd="sng">
          <a:noFill/>
        </a:ln>
      </xdr:spPr>
    </xdr:pic>
    <xdr:clientData/>
  </xdr:twoCellAnchor>
  <xdr:twoCellAnchor>
    <xdr:from>
      <xdr:col>0</xdr:col>
      <xdr:colOff>485775</xdr:colOff>
      <xdr:row>0</xdr:row>
      <xdr:rowOff>142875</xdr:rowOff>
    </xdr:from>
    <xdr:to>
      <xdr:col>1</xdr:col>
      <xdr:colOff>219075</xdr:colOff>
      <xdr:row>3</xdr:row>
      <xdr:rowOff>200025</xdr:rowOff>
    </xdr:to>
    <xdr:pic>
      <xdr:nvPicPr>
        <xdr:cNvPr id="2" name="Imagen 2" descr="LOGOMAGFINAL"/>
        <xdr:cNvPicPr preferRelativeResize="1">
          <a:picLocks noChangeAspect="1"/>
        </xdr:cNvPicPr>
      </xdr:nvPicPr>
      <xdr:blipFill>
        <a:blip r:embed="rId2"/>
        <a:stretch>
          <a:fillRect/>
        </a:stretch>
      </xdr:blipFill>
      <xdr:spPr>
        <a:xfrm>
          <a:off x="485775" y="142875"/>
          <a:ext cx="704850" cy="733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180975</xdr:colOff>
      <xdr:row>0</xdr:row>
      <xdr:rowOff>28575</xdr:rowOff>
    </xdr:from>
    <xdr:to>
      <xdr:col>9</xdr:col>
      <xdr:colOff>657225</xdr:colOff>
      <xdr:row>2</xdr:row>
      <xdr:rowOff>276225</xdr:rowOff>
    </xdr:to>
    <xdr:pic>
      <xdr:nvPicPr>
        <xdr:cNvPr id="1" name="5 Imagen" descr="LogoColor copy.jpg"/>
        <xdr:cNvPicPr preferRelativeResize="1">
          <a:picLocks noChangeAspect="1"/>
        </xdr:cNvPicPr>
      </xdr:nvPicPr>
      <xdr:blipFill>
        <a:blip r:embed="rId1"/>
        <a:stretch>
          <a:fillRect/>
        </a:stretch>
      </xdr:blipFill>
      <xdr:spPr>
        <a:xfrm>
          <a:off x="9515475" y="28575"/>
          <a:ext cx="476250" cy="552450"/>
        </a:xfrm>
        <a:prstGeom prst="rect">
          <a:avLst/>
        </a:prstGeom>
        <a:noFill/>
        <a:ln w="9525" cmpd="sng">
          <a:noFill/>
        </a:ln>
      </xdr:spPr>
    </xdr:pic>
    <xdr:clientData/>
  </xdr:twoCellAnchor>
  <xdr:twoCellAnchor>
    <xdr:from>
      <xdr:col>0</xdr:col>
      <xdr:colOff>428625</xdr:colOff>
      <xdr:row>0</xdr:row>
      <xdr:rowOff>0</xdr:rowOff>
    </xdr:from>
    <xdr:to>
      <xdr:col>0</xdr:col>
      <xdr:colOff>1000125</xdr:colOff>
      <xdr:row>2</xdr:row>
      <xdr:rowOff>276225</xdr:rowOff>
    </xdr:to>
    <xdr:pic>
      <xdr:nvPicPr>
        <xdr:cNvPr id="2" name="Imagen 2" descr="LOGOMAGFINAL"/>
        <xdr:cNvPicPr preferRelativeResize="1">
          <a:picLocks noChangeAspect="1"/>
        </xdr:cNvPicPr>
      </xdr:nvPicPr>
      <xdr:blipFill>
        <a:blip r:embed="rId2"/>
        <a:stretch>
          <a:fillRect/>
        </a:stretch>
      </xdr:blipFill>
      <xdr:spPr>
        <a:xfrm>
          <a:off x="428625" y="0"/>
          <a:ext cx="571500"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581025</xdr:colOff>
      <xdr:row>0</xdr:row>
      <xdr:rowOff>133350</xdr:rowOff>
    </xdr:from>
    <xdr:to>
      <xdr:col>1</xdr:col>
      <xdr:colOff>981075</xdr:colOff>
      <xdr:row>3</xdr:row>
      <xdr:rowOff>190500</xdr:rowOff>
    </xdr:to>
    <xdr:pic>
      <xdr:nvPicPr>
        <xdr:cNvPr id="1" name="Picture 3" descr="logo_sepsa sin aniver"/>
        <xdr:cNvPicPr preferRelativeResize="1">
          <a:picLocks noChangeAspect="1"/>
        </xdr:cNvPicPr>
      </xdr:nvPicPr>
      <xdr:blipFill>
        <a:blip r:embed="rId1"/>
        <a:stretch>
          <a:fillRect/>
        </a:stretch>
      </xdr:blipFill>
      <xdr:spPr>
        <a:xfrm>
          <a:off x="581025" y="133350"/>
          <a:ext cx="1009650" cy="628650"/>
        </a:xfrm>
        <a:prstGeom prst="rect">
          <a:avLst/>
        </a:prstGeom>
        <a:noFill/>
        <a:ln w="9525" cmpd="sng">
          <a:noFill/>
        </a:ln>
      </xdr:spPr>
    </xdr:pic>
    <xdr:clientData/>
  </xdr:twoCellAnchor>
  <xdr:twoCellAnchor editAs="oneCell">
    <xdr:from>
      <xdr:col>5</xdr:col>
      <xdr:colOff>85725</xdr:colOff>
      <xdr:row>1</xdr:row>
      <xdr:rowOff>9525</xdr:rowOff>
    </xdr:from>
    <xdr:to>
      <xdr:col>5</xdr:col>
      <xdr:colOff>695325</xdr:colOff>
      <xdr:row>4</xdr:row>
      <xdr:rowOff>85725</xdr:rowOff>
    </xdr:to>
    <xdr:pic>
      <xdr:nvPicPr>
        <xdr:cNvPr id="2" name="5 Imagen" descr="LogoColor copy.jpg"/>
        <xdr:cNvPicPr preferRelativeResize="1">
          <a:picLocks noChangeAspect="1"/>
        </xdr:cNvPicPr>
      </xdr:nvPicPr>
      <xdr:blipFill>
        <a:blip r:embed="rId2"/>
        <a:stretch>
          <a:fillRect/>
        </a:stretch>
      </xdr:blipFill>
      <xdr:spPr>
        <a:xfrm>
          <a:off x="5295900" y="171450"/>
          <a:ext cx="609600" cy="704850"/>
        </a:xfrm>
        <a:prstGeom prst="rect">
          <a:avLst/>
        </a:prstGeom>
        <a:noFill/>
        <a:ln w="9525" cmpd="sng">
          <a:noFill/>
        </a:ln>
      </xdr:spPr>
    </xdr:pic>
    <xdr:clientData/>
  </xdr:twoCellAnchor>
  <xdr:twoCellAnchor>
    <xdr:from>
      <xdr:col>8</xdr:col>
      <xdr:colOff>38100</xdr:colOff>
      <xdr:row>7</xdr:row>
      <xdr:rowOff>9525</xdr:rowOff>
    </xdr:from>
    <xdr:to>
      <xdr:col>14</xdr:col>
      <xdr:colOff>600075</xdr:colOff>
      <xdr:row>14</xdr:row>
      <xdr:rowOff>142875</xdr:rowOff>
    </xdr:to>
    <xdr:graphicFrame>
      <xdr:nvGraphicFramePr>
        <xdr:cNvPr id="3" name="5 Gráfico"/>
        <xdr:cNvGraphicFramePr/>
      </xdr:nvGraphicFramePr>
      <xdr:xfrm>
        <a:off x="7534275" y="1400175"/>
        <a:ext cx="5133975" cy="262890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104775</xdr:colOff>
      <xdr:row>0</xdr:row>
      <xdr:rowOff>104775</xdr:rowOff>
    </xdr:from>
    <xdr:to>
      <xdr:col>6</xdr:col>
      <xdr:colOff>38100</xdr:colOff>
      <xdr:row>5</xdr:row>
      <xdr:rowOff>66675</xdr:rowOff>
    </xdr:to>
    <xdr:pic>
      <xdr:nvPicPr>
        <xdr:cNvPr id="1" name="5 Imagen" descr="LogoColor copy.jpg"/>
        <xdr:cNvPicPr preferRelativeResize="1">
          <a:picLocks noChangeAspect="1"/>
        </xdr:cNvPicPr>
      </xdr:nvPicPr>
      <xdr:blipFill>
        <a:blip r:embed="rId1"/>
        <a:stretch>
          <a:fillRect/>
        </a:stretch>
      </xdr:blipFill>
      <xdr:spPr>
        <a:xfrm>
          <a:off x="6105525" y="104775"/>
          <a:ext cx="666750" cy="771525"/>
        </a:xfrm>
        <a:prstGeom prst="rect">
          <a:avLst/>
        </a:prstGeom>
        <a:noFill/>
        <a:ln w="9525" cmpd="sng">
          <a:noFill/>
        </a:ln>
      </xdr:spPr>
    </xdr:pic>
    <xdr:clientData/>
  </xdr:twoCellAnchor>
  <xdr:twoCellAnchor editAs="oneCell">
    <xdr:from>
      <xdr:col>0</xdr:col>
      <xdr:colOff>104775</xdr:colOff>
      <xdr:row>1</xdr:row>
      <xdr:rowOff>104775</xdr:rowOff>
    </xdr:from>
    <xdr:to>
      <xdr:col>0</xdr:col>
      <xdr:colOff>762000</xdr:colOff>
      <xdr:row>4</xdr:row>
      <xdr:rowOff>133350</xdr:rowOff>
    </xdr:to>
    <xdr:pic>
      <xdr:nvPicPr>
        <xdr:cNvPr id="2" name="Picture 2" descr="logo_sepsa sin aniver"/>
        <xdr:cNvPicPr preferRelativeResize="1">
          <a:picLocks noChangeAspect="1"/>
        </xdr:cNvPicPr>
      </xdr:nvPicPr>
      <xdr:blipFill>
        <a:blip r:embed="rId2"/>
        <a:stretch>
          <a:fillRect/>
        </a:stretch>
      </xdr:blipFill>
      <xdr:spPr>
        <a:xfrm>
          <a:off x="104775" y="266700"/>
          <a:ext cx="657225" cy="514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AA100"/>
  <sheetViews>
    <sheetView workbookViewId="0" topLeftCell="A25">
      <selection activeCell="A75" sqref="A75:H75"/>
    </sheetView>
  </sheetViews>
  <sheetFormatPr defaultColWidth="11.421875" defaultRowHeight="12.75"/>
  <cols>
    <col min="1" max="1" width="20.140625" style="3" customWidth="1"/>
    <col min="2" max="2" width="28.8515625" style="3" customWidth="1"/>
    <col min="3" max="3" width="36.8515625" style="3" customWidth="1"/>
    <col min="4" max="4" width="26.00390625" style="3" customWidth="1"/>
    <col min="5" max="5" width="19.8515625" style="3" customWidth="1"/>
    <col min="6" max="6" width="15.28125" style="3" customWidth="1"/>
    <col min="7" max="7" width="16.421875" style="3" customWidth="1"/>
    <col min="8" max="8" width="13.421875" style="3" customWidth="1"/>
    <col min="9" max="10" width="7.57421875" style="75" hidden="1" customWidth="1"/>
    <col min="11" max="11" width="8.28125" style="75" hidden="1" customWidth="1"/>
    <col min="12" max="12" width="9.421875" style="75" hidden="1" customWidth="1"/>
    <col min="13" max="13" width="15.7109375" style="75" hidden="1" customWidth="1"/>
    <col min="14" max="14" width="13.140625" style="75" customWidth="1"/>
    <col min="15" max="15" width="12.57421875" style="3" customWidth="1"/>
    <col min="16" max="16" width="21.421875" style="3" customWidth="1"/>
    <col min="17" max="16384" width="11.421875" style="3" customWidth="1"/>
  </cols>
  <sheetData>
    <row r="1" spans="1:15" ht="30" customHeight="1">
      <c r="A1" s="297" t="s">
        <v>32</v>
      </c>
      <c r="B1" s="297"/>
      <c r="C1" s="297"/>
      <c r="D1" s="297"/>
      <c r="E1" s="297"/>
      <c r="F1" s="297"/>
      <c r="G1" s="297"/>
      <c r="H1" s="297"/>
      <c r="I1" s="297"/>
      <c r="J1" s="297"/>
      <c r="K1" s="297"/>
      <c r="L1" s="297"/>
      <c r="M1" s="297"/>
      <c r="N1" s="297"/>
      <c r="O1" s="2"/>
    </row>
    <row r="2" spans="1:26" ht="16.5" customHeight="1">
      <c r="A2" s="263" t="s">
        <v>26</v>
      </c>
      <c r="B2" s="264"/>
      <c r="C2" s="264"/>
      <c r="D2" s="264"/>
      <c r="E2" s="264"/>
      <c r="F2" s="264"/>
      <c r="G2" s="264"/>
      <c r="H2" s="264"/>
      <c r="I2" s="264"/>
      <c r="J2" s="264"/>
      <c r="K2" s="264"/>
      <c r="L2" s="264"/>
      <c r="M2" s="264"/>
      <c r="N2" s="264"/>
      <c r="O2" s="264"/>
      <c r="P2" s="262"/>
      <c r="Q2" s="262"/>
      <c r="R2" s="262"/>
      <c r="S2" s="262"/>
      <c r="T2" s="262"/>
      <c r="U2" s="262"/>
      <c r="V2" s="262"/>
      <c r="W2" s="262"/>
      <c r="X2" s="262"/>
      <c r="Y2" s="262"/>
      <c r="Z2" s="262"/>
    </row>
    <row r="3" spans="1:15" ht="18" customHeight="1">
      <c r="A3" s="263" t="s">
        <v>33</v>
      </c>
      <c r="B3" s="264"/>
      <c r="C3" s="264"/>
      <c r="D3" s="264"/>
      <c r="E3" s="264"/>
      <c r="F3" s="264"/>
      <c r="G3" s="264"/>
      <c r="H3" s="264"/>
      <c r="I3" s="264"/>
      <c r="J3" s="264"/>
      <c r="K3" s="264"/>
      <c r="L3" s="264"/>
      <c r="M3" s="264"/>
      <c r="N3" s="264"/>
      <c r="O3" s="264"/>
    </row>
    <row r="4" spans="1:15" s="4" customFormat="1" ht="41.25" customHeight="1" thickBot="1">
      <c r="A4" s="270" t="s">
        <v>229</v>
      </c>
      <c r="B4" s="271"/>
      <c r="C4" s="271"/>
      <c r="D4" s="271"/>
      <c r="E4" s="271"/>
      <c r="F4" s="271"/>
      <c r="G4" s="271"/>
      <c r="H4" s="271"/>
      <c r="I4" s="271"/>
      <c r="J4" s="271"/>
      <c r="K4" s="271"/>
      <c r="L4" s="271"/>
      <c r="M4" s="271"/>
      <c r="N4" s="271"/>
      <c r="O4" s="271"/>
    </row>
    <row r="5" spans="1:15" ht="42" customHeight="1">
      <c r="A5" s="274" t="s">
        <v>31</v>
      </c>
      <c r="B5" s="275"/>
      <c r="C5" s="267" t="s">
        <v>17</v>
      </c>
      <c r="D5" s="267" t="s">
        <v>139</v>
      </c>
      <c r="E5" s="272" t="s">
        <v>198</v>
      </c>
      <c r="F5" s="267" t="s">
        <v>18</v>
      </c>
      <c r="G5" s="267" t="s">
        <v>28</v>
      </c>
      <c r="H5" s="267" t="s">
        <v>21</v>
      </c>
      <c r="I5" s="269" t="s">
        <v>21</v>
      </c>
      <c r="J5" s="269"/>
      <c r="K5" s="269"/>
      <c r="L5" s="269"/>
      <c r="M5" s="5" t="s">
        <v>22</v>
      </c>
      <c r="N5" s="267" t="s">
        <v>22</v>
      </c>
      <c r="O5" s="265" t="s">
        <v>19</v>
      </c>
    </row>
    <row r="6" spans="1:15" ht="30" customHeight="1" thickBot="1">
      <c r="A6" s="6" t="s">
        <v>25</v>
      </c>
      <c r="B6" s="7" t="s">
        <v>24</v>
      </c>
      <c r="C6" s="268"/>
      <c r="D6" s="268"/>
      <c r="E6" s="273"/>
      <c r="F6" s="268"/>
      <c r="G6" s="268"/>
      <c r="H6" s="268"/>
      <c r="I6" s="9"/>
      <c r="J6" s="9"/>
      <c r="K6" s="9"/>
      <c r="L6" s="9"/>
      <c r="M6" s="9"/>
      <c r="N6" s="268"/>
      <c r="O6" s="266"/>
    </row>
    <row r="7" spans="1:17" ht="50.25" customHeight="1">
      <c r="A7" s="257" t="s">
        <v>135</v>
      </c>
      <c r="B7" s="244" t="s">
        <v>136</v>
      </c>
      <c r="C7" s="244" t="s">
        <v>116</v>
      </c>
      <c r="D7" s="12" t="s">
        <v>132</v>
      </c>
      <c r="E7" s="12" t="s">
        <v>131</v>
      </c>
      <c r="F7" s="244" t="s">
        <v>454</v>
      </c>
      <c r="G7" s="278" t="s">
        <v>133</v>
      </c>
      <c r="H7" s="13">
        <f>+H8+H9+H10+H11</f>
        <v>20</v>
      </c>
      <c r="I7" s="14"/>
      <c r="J7" s="12"/>
      <c r="K7" s="12"/>
      <c r="L7" s="12"/>
      <c r="M7" s="11"/>
      <c r="N7" s="244" t="s">
        <v>117</v>
      </c>
      <c r="O7" s="306" t="s">
        <v>197</v>
      </c>
      <c r="P7" s="2"/>
      <c r="Q7" s="2"/>
    </row>
    <row r="8" spans="1:17" ht="44.25" customHeight="1">
      <c r="A8" s="260"/>
      <c r="B8" s="242"/>
      <c r="C8" s="242"/>
      <c r="D8" s="16" t="s">
        <v>118</v>
      </c>
      <c r="E8" s="16" t="s">
        <v>131</v>
      </c>
      <c r="F8" s="242"/>
      <c r="G8" s="255"/>
      <c r="H8" s="18">
        <v>5</v>
      </c>
      <c r="I8" s="16"/>
      <c r="J8" s="19"/>
      <c r="K8" s="16"/>
      <c r="L8" s="16"/>
      <c r="M8" s="20"/>
      <c r="N8" s="242"/>
      <c r="O8" s="282"/>
      <c r="P8" s="2"/>
      <c r="Q8" s="2"/>
    </row>
    <row r="9" spans="1:15" s="22" customFormat="1" ht="42" customHeight="1">
      <c r="A9" s="260"/>
      <c r="B9" s="242"/>
      <c r="C9" s="242"/>
      <c r="D9" s="16" t="s">
        <v>119</v>
      </c>
      <c r="E9" s="16" t="s">
        <v>131</v>
      </c>
      <c r="F9" s="242"/>
      <c r="G9" s="255"/>
      <c r="H9" s="18">
        <v>5</v>
      </c>
      <c r="I9" s="21"/>
      <c r="J9" s="21"/>
      <c r="K9" s="21"/>
      <c r="L9" s="21"/>
      <c r="M9" s="21"/>
      <c r="N9" s="242"/>
      <c r="O9" s="282"/>
    </row>
    <row r="10" spans="1:15" s="22" customFormat="1" ht="44.25" customHeight="1">
      <c r="A10" s="260"/>
      <c r="B10" s="242"/>
      <c r="C10" s="242"/>
      <c r="D10" s="16" t="s">
        <v>120</v>
      </c>
      <c r="E10" s="16" t="s">
        <v>131</v>
      </c>
      <c r="F10" s="242"/>
      <c r="G10" s="255"/>
      <c r="H10" s="18">
        <v>5</v>
      </c>
      <c r="I10" s="21"/>
      <c r="J10" s="21"/>
      <c r="K10" s="21"/>
      <c r="L10" s="21"/>
      <c r="M10" s="21"/>
      <c r="N10" s="242"/>
      <c r="O10" s="282"/>
    </row>
    <row r="11" spans="1:15" s="27" customFormat="1" ht="42" customHeight="1" thickBot="1">
      <c r="A11" s="261"/>
      <c r="B11" s="243"/>
      <c r="C11" s="243"/>
      <c r="D11" s="23" t="s">
        <v>121</v>
      </c>
      <c r="E11" s="16" t="s">
        <v>131</v>
      </c>
      <c r="F11" s="243"/>
      <c r="G11" s="256"/>
      <c r="H11" s="25">
        <v>5</v>
      </c>
      <c r="I11" s="26"/>
      <c r="J11" s="26"/>
      <c r="K11" s="26"/>
      <c r="L11" s="26"/>
      <c r="M11" s="26"/>
      <c r="N11" s="243"/>
      <c r="O11" s="283"/>
    </row>
    <row r="12" spans="1:17" ht="40.5" customHeight="1">
      <c r="A12" s="257" t="s">
        <v>168</v>
      </c>
      <c r="B12" s="244" t="s">
        <v>169</v>
      </c>
      <c r="C12" s="244" t="s">
        <v>170</v>
      </c>
      <c r="D12" s="12" t="s">
        <v>223</v>
      </c>
      <c r="E12" s="288" t="s">
        <v>421</v>
      </c>
      <c r="F12" s="303" t="s">
        <v>171</v>
      </c>
      <c r="G12" s="308">
        <v>0.06</v>
      </c>
      <c r="H12" s="28">
        <f>+H13+H14+H15+H16</f>
        <v>38.54</v>
      </c>
      <c r="I12" s="29"/>
      <c r="J12" s="29"/>
      <c r="K12" s="29"/>
      <c r="L12" s="29"/>
      <c r="M12" s="29"/>
      <c r="N12" s="305" t="s">
        <v>172</v>
      </c>
      <c r="O12" s="281" t="s">
        <v>34</v>
      </c>
      <c r="P12" s="2"/>
      <c r="Q12" s="2"/>
    </row>
    <row r="13" spans="1:17" ht="15.75" customHeight="1">
      <c r="A13" s="258"/>
      <c r="B13" s="241"/>
      <c r="C13" s="242"/>
      <c r="D13" s="16" t="s">
        <v>215</v>
      </c>
      <c r="E13" s="289"/>
      <c r="F13" s="289"/>
      <c r="G13" s="279"/>
      <c r="H13" s="31">
        <v>12</v>
      </c>
      <c r="I13" s="16"/>
      <c r="J13" s="19"/>
      <c r="K13" s="16"/>
      <c r="L13" s="16"/>
      <c r="M13" s="20"/>
      <c r="N13" s="279"/>
      <c r="O13" s="301"/>
      <c r="P13" s="2"/>
      <c r="Q13" s="2"/>
    </row>
    <row r="14" spans="1:15" s="22" customFormat="1" ht="13.5" customHeight="1">
      <c r="A14" s="258"/>
      <c r="B14" s="241"/>
      <c r="C14" s="242"/>
      <c r="D14" s="16" t="s">
        <v>216</v>
      </c>
      <c r="E14" s="289"/>
      <c r="F14" s="289"/>
      <c r="G14" s="279"/>
      <c r="H14" s="31">
        <v>9.9</v>
      </c>
      <c r="I14" s="21"/>
      <c r="J14" s="21"/>
      <c r="K14" s="21"/>
      <c r="L14" s="21"/>
      <c r="M14" s="21"/>
      <c r="N14" s="279"/>
      <c r="O14" s="301"/>
    </row>
    <row r="15" spans="1:15" s="22" customFormat="1" ht="15.75" customHeight="1">
      <c r="A15" s="258"/>
      <c r="B15" s="241"/>
      <c r="C15" s="242"/>
      <c r="D15" s="16" t="s">
        <v>217</v>
      </c>
      <c r="E15" s="289"/>
      <c r="F15" s="289"/>
      <c r="G15" s="279"/>
      <c r="H15" s="31">
        <v>8.64</v>
      </c>
      <c r="I15" s="21"/>
      <c r="J15" s="21"/>
      <c r="K15" s="21"/>
      <c r="L15" s="21"/>
      <c r="M15" s="21"/>
      <c r="N15" s="279"/>
      <c r="O15" s="301"/>
    </row>
    <row r="16" spans="1:15" s="27" customFormat="1" ht="19.5" customHeight="1" thickBot="1">
      <c r="A16" s="259"/>
      <c r="B16" s="284"/>
      <c r="C16" s="243"/>
      <c r="D16" s="23" t="s">
        <v>218</v>
      </c>
      <c r="E16" s="290"/>
      <c r="F16" s="290"/>
      <c r="G16" s="280"/>
      <c r="H16" s="34">
        <v>8</v>
      </c>
      <c r="I16" s="26"/>
      <c r="J16" s="26"/>
      <c r="K16" s="26"/>
      <c r="L16" s="26"/>
      <c r="M16" s="26"/>
      <c r="N16" s="280"/>
      <c r="O16" s="302"/>
    </row>
    <row r="17" spans="1:17" ht="57" customHeight="1">
      <c r="A17" s="285" t="s">
        <v>35</v>
      </c>
      <c r="B17" s="292" t="s">
        <v>36</v>
      </c>
      <c r="C17" s="293" t="s">
        <v>37</v>
      </c>
      <c r="D17" s="12" t="s">
        <v>232</v>
      </c>
      <c r="E17" s="226" t="s">
        <v>422</v>
      </c>
      <c r="F17" s="299" t="s">
        <v>38</v>
      </c>
      <c r="G17" s="304">
        <v>11</v>
      </c>
      <c r="H17" s="28">
        <f>+H18+H19+H20+H21</f>
        <v>671.7</v>
      </c>
      <c r="I17" s="37"/>
      <c r="J17" s="37"/>
      <c r="K17" s="37"/>
      <c r="L17" s="37"/>
      <c r="M17" s="37" t="s">
        <v>34</v>
      </c>
      <c r="N17" s="296" t="s">
        <v>39</v>
      </c>
      <c r="O17" s="307" t="s">
        <v>34</v>
      </c>
      <c r="P17" s="38"/>
      <c r="Q17" s="2"/>
    </row>
    <row r="18" spans="1:17" ht="38.25" customHeight="1">
      <c r="A18" s="286"/>
      <c r="B18" s="242"/>
      <c r="C18" s="294"/>
      <c r="D18" s="16" t="s">
        <v>177</v>
      </c>
      <c r="E18" s="229" t="s">
        <v>422</v>
      </c>
      <c r="F18" s="242"/>
      <c r="G18" s="279"/>
      <c r="H18" s="31">
        <v>141.5</v>
      </c>
      <c r="I18" s="16"/>
      <c r="J18" s="19"/>
      <c r="K18" s="16"/>
      <c r="L18" s="16"/>
      <c r="M18" s="20"/>
      <c r="N18" s="255"/>
      <c r="O18" s="282"/>
      <c r="P18" s="2"/>
      <c r="Q18" s="2"/>
    </row>
    <row r="19" spans="1:15" s="22" customFormat="1" ht="42.75" customHeight="1">
      <c r="A19" s="286"/>
      <c r="B19" s="242"/>
      <c r="C19" s="294"/>
      <c r="D19" s="16" t="s">
        <v>178</v>
      </c>
      <c r="E19" s="229" t="s">
        <v>422</v>
      </c>
      <c r="F19" s="242"/>
      <c r="G19" s="279"/>
      <c r="H19" s="31">
        <v>156.3</v>
      </c>
      <c r="I19" s="21"/>
      <c r="J19" s="21"/>
      <c r="K19" s="21"/>
      <c r="L19" s="21"/>
      <c r="M19" s="21"/>
      <c r="N19" s="255"/>
      <c r="O19" s="282"/>
    </row>
    <row r="20" spans="1:15" s="22" customFormat="1" ht="42" customHeight="1">
      <c r="A20" s="286"/>
      <c r="B20" s="242"/>
      <c r="C20" s="294"/>
      <c r="D20" s="16" t="s">
        <v>179</v>
      </c>
      <c r="E20" s="229" t="s">
        <v>422</v>
      </c>
      <c r="F20" s="242"/>
      <c r="G20" s="279"/>
      <c r="H20" s="31">
        <v>176.5</v>
      </c>
      <c r="I20" s="21"/>
      <c r="J20" s="21"/>
      <c r="K20" s="21"/>
      <c r="L20" s="21"/>
      <c r="M20" s="21"/>
      <c r="N20" s="255"/>
      <c r="O20" s="282"/>
    </row>
    <row r="21" spans="1:15" s="22" customFormat="1" ht="42" customHeight="1" thickBot="1">
      <c r="A21" s="287"/>
      <c r="B21" s="243"/>
      <c r="C21" s="295"/>
      <c r="D21" s="40" t="s">
        <v>121</v>
      </c>
      <c r="E21" s="227" t="s">
        <v>422</v>
      </c>
      <c r="F21" s="243"/>
      <c r="G21" s="280"/>
      <c r="H21" s="34">
        <v>197.4</v>
      </c>
      <c r="I21" s="41"/>
      <c r="J21" s="41"/>
      <c r="K21" s="41"/>
      <c r="L21" s="41"/>
      <c r="M21" s="41"/>
      <c r="N21" s="256"/>
      <c r="O21" s="283"/>
    </row>
    <row r="22" spans="1:16" s="27" customFormat="1" ht="48" customHeight="1">
      <c r="A22" s="258" t="s">
        <v>40</v>
      </c>
      <c r="B22" s="241" t="s">
        <v>473</v>
      </c>
      <c r="C22" s="241" t="s">
        <v>41</v>
      </c>
      <c r="D22" s="12" t="s">
        <v>138</v>
      </c>
      <c r="E22" s="11" t="s">
        <v>200</v>
      </c>
      <c r="F22" s="300" t="s">
        <v>137</v>
      </c>
      <c r="G22" s="300" t="s">
        <v>201</v>
      </c>
      <c r="H22" s="42">
        <f>+H23+H24+H25+H26</f>
        <v>3063.6</v>
      </c>
      <c r="I22" s="43"/>
      <c r="J22" s="43"/>
      <c r="K22" s="43"/>
      <c r="L22" s="43"/>
      <c r="M22" s="43"/>
      <c r="N22" s="244" t="s">
        <v>67</v>
      </c>
      <c r="O22" s="291" t="s">
        <v>42</v>
      </c>
      <c r="P22" s="188"/>
    </row>
    <row r="23" spans="1:17" ht="30" customHeight="1">
      <c r="A23" s="260"/>
      <c r="B23" s="242"/>
      <c r="C23" s="242"/>
      <c r="D23" s="44" t="s">
        <v>127</v>
      </c>
      <c r="E23" s="44" t="s">
        <v>65</v>
      </c>
      <c r="F23" s="242"/>
      <c r="G23" s="242"/>
      <c r="H23" s="45">
        <v>83.5</v>
      </c>
      <c r="I23" s="44"/>
      <c r="J23" s="46"/>
      <c r="K23" s="44"/>
      <c r="L23" s="44"/>
      <c r="M23" s="29"/>
      <c r="N23" s="241"/>
      <c r="O23" s="252"/>
      <c r="P23" s="2"/>
      <c r="Q23" s="2"/>
    </row>
    <row r="24" spans="1:15" s="22" customFormat="1" ht="27.75" customHeight="1">
      <c r="A24" s="260"/>
      <c r="B24" s="242"/>
      <c r="C24" s="242"/>
      <c r="D24" s="16" t="s">
        <v>128</v>
      </c>
      <c r="E24" s="16" t="s">
        <v>64</v>
      </c>
      <c r="F24" s="242"/>
      <c r="G24" s="242"/>
      <c r="H24" s="31">
        <v>797.5</v>
      </c>
      <c r="I24" s="21"/>
      <c r="J24" s="21"/>
      <c r="K24" s="21"/>
      <c r="L24" s="21"/>
      <c r="M24" s="21"/>
      <c r="N24" s="241"/>
      <c r="O24" s="252"/>
    </row>
    <row r="25" spans="1:15" s="22" customFormat="1" ht="27.75" customHeight="1">
      <c r="A25" s="260"/>
      <c r="B25" s="242"/>
      <c r="C25" s="242"/>
      <c r="D25" s="16" t="s">
        <v>129</v>
      </c>
      <c r="E25" s="16" t="s">
        <v>64</v>
      </c>
      <c r="F25" s="242"/>
      <c r="G25" s="242"/>
      <c r="H25" s="31">
        <v>1282.6</v>
      </c>
      <c r="I25" s="21"/>
      <c r="J25" s="21"/>
      <c r="K25" s="21"/>
      <c r="L25" s="21"/>
      <c r="M25" s="21"/>
      <c r="N25" s="241"/>
      <c r="O25" s="252"/>
    </row>
    <row r="26" spans="1:15" s="27" customFormat="1" ht="19.5" customHeight="1" thickBot="1">
      <c r="A26" s="261"/>
      <c r="B26" s="243"/>
      <c r="C26" s="243"/>
      <c r="D26" s="23" t="s">
        <v>130</v>
      </c>
      <c r="E26" s="47" t="s">
        <v>66</v>
      </c>
      <c r="F26" s="243"/>
      <c r="G26" s="243"/>
      <c r="H26" s="48">
        <v>900</v>
      </c>
      <c r="I26" s="26"/>
      <c r="J26" s="26"/>
      <c r="K26" s="26"/>
      <c r="L26" s="26"/>
      <c r="M26" s="26"/>
      <c r="N26" s="241"/>
      <c r="O26" s="252"/>
    </row>
    <row r="27" spans="1:17" ht="35.25" customHeight="1">
      <c r="A27" s="258" t="s">
        <v>40</v>
      </c>
      <c r="B27" s="244" t="s">
        <v>68</v>
      </c>
      <c r="C27" s="244" t="s">
        <v>69</v>
      </c>
      <c r="D27" s="49" t="s">
        <v>437</v>
      </c>
      <c r="E27" s="244" t="s">
        <v>122</v>
      </c>
      <c r="F27" s="244" t="s">
        <v>423</v>
      </c>
      <c r="G27" s="244" t="s">
        <v>71</v>
      </c>
      <c r="H27" s="50">
        <f>+H28+H29+H30+H31</f>
        <v>50</v>
      </c>
      <c r="I27" s="51"/>
      <c r="J27" s="51"/>
      <c r="K27" s="51"/>
      <c r="L27" s="51"/>
      <c r="M27" s="51"/>
      <c r="N27" s="244" t="s">
        <v>70</v>
      </c>
      <c r="O27" s="291" t="s">
        <v>126</v>
      </c>
      <c r="P27" s="2"/>
      <c r="Q27" s="2"/>
    </row>
    <row r="28" spans="1:17" ht="19.5" customHeight="1">
      <c r="A28" s="260"/>
      <c r="B28" s="241"/>
      <c r="C28" s="241"/>
      <c r="D28" s="16" t="s">
        <v>123</v>
      </c>
      <c r="E28" s="241"/>
      <c r="F28" s="241"/>
      <c r="G28" s="241"/>
      <c r="H28" s="18">
        <v>0</v>
      </c>
      <c r="I28" s="16"/>
      <c r="J28" s="19"/>
      <c r="K28" s="16"/>
      <c r="L28" s="16"/>
      <c r="M28" s="20"/>
      <c r="N28" s="241"/>
      <c r="O28" s="252"/>
      <c r="P28" s="2"/>
      <c r="Q28" s="2"/>
    </row>
    <row r="29" spans="1:15" s="22" customFormat="1" ht="21.75" customHeight="1">
      <c r="A29" s="260"/>
      <c r="B29" s="241"/>
      <c r="C29" s="241"/>
      <c r="D29" s="16" t="s">
        <v>124</v>
      </c>
      <c r="E29" s="241"/>
      <c r="F29" s="241"/>
      <c r="G29" s="241"/>
      <c r="H29" s="18">
        <v>0</v>
      </c>
      <c r="I29" s="21"/>
      <c r="J29" s="21"/>
      <c r="K29" s="21"/>
      <c r="L29" s="21"/>
      <c r="M29" s="21"/>
      <c r="N29" s="241"/>
      <c r="O29" s="252"/>
    </row>
    <row r="30" spans="1:15" s="22" customFormat="1" ht="27.75" customHeight="1">
      <c r="A30" s="260"/>
      <c r="B30" s="241"/>
      <c r="C30" s="241"/>
      <c r="D30" s="16" t="s">
        <v>134</v>
      </c>
      <c r="E30" s="241"/>
      <c r="F30" s="241"/>
      <c r="G30" s="241"/>
      <c r="H30" s="18">
        <v>50</v>
      </c>
      <c r="I30" s="21"/>
      <c r="J30" s="21"/>
      <c r="K30" s="21"/>
      <c r="L30" s="21"/>
      <c r="M30" s="21"/>
      <c r="N30" s="241"/>
      <c r="O30" s="252"/>
    </row>
    <row r="31" spans="1:15" s="27" customFormat="1" ht="25.5" customHeight="1" thickBot="1">
      <c r="A31" s="261"/>
      <c r="B31" s="284"/>
      <c r="C31" s="284"/>
      <c r="D31" s="173">
        <v>83.91666666666667</v>
      </c>
      <c r="E31" s="241"/>
      <c r="F31" s="241"/>
      <c r="G31" s="241"/>
      <c r="H31" s="18">
        <v>0</v>
      </c>
      <c r="I31" s="26"/>
      <c r="J31" s="26"/>
      <c r="K31" s="26"/>
      <c r="L31" s="26"/>
      <c r="M31" s="26"/>
      <c r="N31" s="284"/>
      <c r="O31" s="253"/>
    </row>
    <row r="32" spans="1:15" s="27" customFormat="1" ht="54" customHeight="1">
      <c r="A32" s="246" t="s">
        <v>40</v>
      </c>
      <c r="B32" s="244" t="s">
        <v>227</v>
      </c>
      <c r="C32" s="244" t="s">
        <v>425</v>
      </c>
      <c r="D32" s="12" t="s">
        <v>438</v>
      </c>
      <c r="E32" s="16" t="s">
        <v>424</v>
      </c>
      <c r="F32" s="244" t="s">
        <v>228</v>
      </c>
      <c r="G32" s="278" t="s">
        <v>85</v>
      </c>
      <c r="H32" s="50">
        <f>+H33+H34+H35+H36</f>
        <v>1440</v>
      </c>
      <c r="I32" s="202"/>
      <c r="J32" s="202"/>
      <c r="K32" s="202"/>
      <c r="L32" s="202"/>
      <c r="M32" s="202"/>
      <c r="N32" s="278" t="s">
        <v>225</v>
      </c>
      <c r="O32" s="306" t="s">
        <v>225</v>
      </c>
    </row>
    <row r="33" spans="1:15" s="27" customFormat="1" ht="20.25" customHeight="1">
      <c r="A33" s="260"/>
      <c r="B33" s="241"/>
      <c r="C33" s="241"/>
      <c r="D33" s="16" t="s">
        <v>439</v>
      </c>
      <c r="F33" s="241"/>
      <c r="G33" s="254"/>
      <c r="H33" s="18">
        <v>360</v>
      </c>
      <c r="I33" s="52"/>
      <c r="J33" s="52"/>
      <c r="K33" s="52"/>
      <c r="L33" s="52"/>
      <c r="M33" s="52"/>
      <c r="N33" s="254"/>
      <c r="O33" s="310"/>
    </row>
    <row r="34" spans="1:15" s="27" customFormat="1" ht="18" customHeight="1">
      <c r="A34" s="260"/>
      <c r="B34" s="241"/>
      <c r="C34" s="241"/>
      <c r="D34" s="16" t="s">
        <v>440</v>
      </c>
      <c r="F34" s="241"/>
      <c r="G34" s="254"/>
      <c r="H34" s="18">
        <v>360</v>
      </c>
      <c r="I34" s="52"/>
      <c r="J34" s="52"/>
      <c r="K34" s="52"/>
      <c r="L34" s="52"/>
      <c r="M34" s="52"/>
      <c r="N34" s="254"/>
      <c r="O34" s="310"/>
    </row>
    <row r="35" spans="1:15" s="27" customFormat="1" ht="18.75" customHeight="1">
      <c r="A35" s="260"/>
      <c r="B35" s="241"/>
      <c r="C35" s="241"/>
      <c r="D35" s="16" t="s">
        <v>441</v>
      </c>
      <c r="F35" s="241"/>
      <c r="G35" s="254"/>
      <c r="H35" s="18">
        <v>360</v>
      </c>
      <c r="I35" s="52"/>
      <c r="J35" s="52"/>
      <c r="K35" s="52"/>
      <c r="L35" s="52"/>
      <c r="M35" s="52"/>
      <c r="N35" s="254"/>
      <c r="O35" s="310"/>
    </row>
    <row r="36" spans="1:15" s="27" customFormat="1" ht="32.25" customHeight="1" thickBot="1">
      <c r="A36" s="260"/>
      <c r="B36" s="284"/>
      <c r="C36" s="284"/>
      <c r="D36" s="16" t="s">
        <v>442</v>
      </c>
      <c r="F36" s="284"/>
      <c r="G36" s="309"/>
      <c r="H36" s="25">
        <v>360</v>
      </c>
      <c r="I36" s="26"/>
      <c r="J36" s="26"/>
      <c r="K36" s="26"/>
      <c r="L36" s="26"/>
      <c r="M36" s="26"/>
      <c r="N36" s="309"/>
      <c r="O36" s="311"/>
    </row>
    <row r="37" spans="1:15" s="27" customFormat="1" ht="39.75" customHeight="1">
      <c r="A37" s="246" t="s">
        <v>44</v>
      </c>
      <c r="B37" s="244" t="s">
        <v>43</v>
      </c>
      <c r="C37" s="244" t="s">
        <v>380</v>
      </c>
      <c r="D37" s="10" t="s">
        <v>246</v>
      </c>
      <c r="E37" s="244" t="s">
        <v>205</v>
      </c>
      <c r="F37" s="244" t="s">
        <v>247</v>
      </c>
      <c r="G37" s="278">
        <v>240</v>
      </c>
      <c r="H37" s="50">
        <f>+H38+H39+H40+H41</f>
        <v>4</v>
      </c>
      <c r="I37" s="244"/>
      <c r="J37" s="244"/>
      <c r="K37" s="244"/>
      <c r="L37" s="244"/>
      <c r="M37" s="244"/>
      <c r="N37" s="244" t="s">
        <v>248</v>
      </c>
      <c r="O37" s="244" t="s">
        <v>249</v>
      </c>
    </row>
    <row r="38" spans="1:15" s="27" customFormat="1" ht="43.5" customHeight="1">
      <c r="A38" s="239"/>
      <c r="B38" s="242"/>
      <c r="C38" s="242"/>
      <c r="D38" s="15" t="s">
        <v>443</v>
      </c>
      <c r="E38" s="242"/>
      <c r="F38" s="242"/>
      <c r="G38" s="255"/>
      <c r="H38" s="172">
        <v>1</v>
      </c>
      <c r="I38" s="242"/>
      <c r="J38" s="242"/>
      <c r="K38" s="242"/>
      <c r="L38" s="242"/>
      <c r="M38" s="242"/>
      <c r="N38" s="242"/>
      <c r="O38" s="242"/>
    </row>
    <row r="39" spans="1:16" s="27" customFormat="1" ht="42.75" customHeight="1">
      <c r="A39" s="239"/>
      <c r="B39" s="242"/>
      <c r="C39" s="242"/>
      <c r="D39" s="15" t="s">
        <v>444</v>
      </c>
      <c r="E39" s="242"/>
      <c r="F39" s="242"/>
      <c r="G39" s="255"/>
      <c r="H39" s="172">
        <v>1</v>
      </c>
      <c r="I39" s="242"/>
      <c r="J39" s="242"/>
      <c r="K39" s="242"/>
      <c r="L39" s="242"/>
      <c r="M39" s="242"/>
      <c r="N39" s="242"/>
      <c r="O39" s="242"/>
      <c r="P39" s="188"/>
    </row>
    <row r="40" spans="1:15" s="27" customFormat="1" ht="39.75" customHeight="1" thickBot="1">
      <c r="A40" s="239"/>
      <c r="B40" s="242"/>
      <c r="C40" s="242"/>
      <c r="D40" s="15" t="s">
        <v>445</v>
      </c>
      <c r="E40" s="242"/>
      <c r="F40" s="242"/>
      <c r="G40" s="255"/>
      <c r="H40" s="172">
        <v>1</v>
      </c>
      <c r="I40" s="242"/>
      <c r="J40" s="242"/>
      <c r="K40" s="242"/>
      <c r="L40" s="242"/>
      <c r="M40" s="242"/>
      <c r="N40" s="242"/>
      <c r="O40" s="242"/>
    </row>
    <row r="41" spans="1:15" s="27" customFormat="1" ht="32.25" customHeight="1">
      <c r="A41" s="240"/>
      <c r="B41" s="245"/>
      <c r="C41" s="245"/>
      <c r="D41" s="12" t="s">
        <v>446</v>
      </c>
      <c r="E41" s="245"/>
      <c r="F41" s="245"/>
      <c r="G41" s="312"/>
      <c r="H41" s="172">
        <v>1</v>
      </c>
      <c r="I41" s="245"/>
      <c r="J41" s="245"/>
      <c r="K41" s="245"/>
      <c r="L41" s="245"/>
      <c r="M41" s="245"/>
      <c r="N41" s="245"/>
      <c r="O41" s="245"/>
    </row>
    <row r="42" spans="1:15" s="27" customFormat="1" ht="32.25" customHeight="1">
      <c r="A42" s="238" t="s">
        <v>44</v>
      </c>
      <c r="B42" s="232" t="s">
        <v>43</v>
      </c>
      <c r="C42" s="232" t="s">
        <v>251</v>
      </c>
      <c r="D42" s="16" t="s">
        <v>256</v>
      </c>
      <c r="E42" s="232" t="s">
        <v>205</v>
      </c>
      <c r="F42" s="232" t="s">
        <v>257</v>
      </c>
      <c r="G42" s="235">
        <v>125</v>
      </c>
      <c r="H42" s="172">
        <f>+H43+H44+H45+H46</f>
        <v>3.2</v>
      </c>
      <c r="I42" s="16"/>
      <c r="J42" s="16"/>
      <c r="K42" s="16"/>
      <c r="L42" s="16"/>
      <c r="M42" s="16"/>
      <c r="N42" s="232" t="s">
        <v>191</v>
      </c>
      <c r="O42" s="232" t="s">
        <v>191</v>
      </c>
    </row>
    <row r="43" spans="1:15" s="27" customFormat="1" ht="32.25" customHeight="1">
      <c r="A43" s="239"/>
      <c r="B43" s="233"/>
      <c r="C43" s="233"/>
      <c r="D43" s="16" t="s">
        <v>252</v>
      </c>
      <c r="E43" s="233"/>
      <c r="F43" s="233"/>
      <c r="G43" s="236"/>
      <c r="H43" s="172">
        <v>0.8</v>
      </c>
      <c r="I43" s="16"/>
      <c r="J43" s="16"/>
      <c r="K43" s="16"/>
      <c r="L43" s="16"/>
      <c r="M43" s="16"/>
      <c r="N43" s="233"/>
      <c r="O43" s="233"/>
    </row>
    <row r="44" spans="1:15" s="27" customFormat="1" ht="32.25" customHeight="1">
      <c r="A44" s="239"/>
      <c r="B44" s="233"/>
      <c r="C44" s="233"/>
      <c r="D44" s="16" t="s">
        <v>253</v>
      </c>
      <c r="E44" s="233"/>
      <c r="F44" s="233"/>
      <c r="G44" s="236"/>
      <c r="H44" s="172">
        <v>0.8</v>
      </c>
      <c r="I44" s="16"/>
      <c r="J44" s="16"/>
      <c r="K44" s="16"/>
      <c r="L44" s="16"/>
      <c r="M44" s="16"/>
      <c r="N44" s="233"/>
      <c r="O44" s="233"/>
    </row>
    <row r="45" spans="1:15" s="27" customFormat="1" ht="32.25" customHeight="1">
      <c r="A45" s="239"/>
      <c r="B45" s="233"/>
      <c r="C45" s="233"/>
      <c r="D45" s="16" t="s">
        <v>254</v>
      </c>
      <c r="E45" s="233"/>
      <c r="F45" s="233"/>
      <c r="G45" s="236"/>
      <c r="H45" s="172">
        <v>0.8</v>
      </c>
      <c r="I45" s="16"/>
      <c r="J45" s="16"/>
      <c r="K45" s="16"/>
      <c r="L45" s="16"/>
      <c r="M45" s="16"/>
      <c r="N45" s="233"/>
      <c r="O45" s="233"/>
    </row>
    <row r="46" spans="1:15" s="27" customFormat="1" ht="32.25" customHeight="1">
      <c r="A46" s="240"/>
      <c r="B46" s="234"/>
      <c r="C46" s="234"/>
      <c r="D46" s="16" t="s">
        <v>255</v>
      </c>
      <c r="E46" s="234"/>
      <c r="F46" s="234"/>
      <c r="G46" s="237"/>
      <c r="H46" s="172">
        <v>0.8</v>
      </c>
      <c r="I46" s="16"/>
      <c r="J46" s="16"/>
      <c r="K46" s="16"/>
      <c r="L46" s="16"/>
      <c r="M46" s="16"/>
      <c r="N46" s="234"/>
      <c r="O46" s="234"/>
    </row>
    <row r="47" spans="1:17" ht="41.25" customHeight="1">
      <c r="A47" s="258" t="s">
        <v>44</v>
      </c>
      <c r="B47" s="241" t="s">
        <v>43</v>
      </c>
      <c r="C47" s="241" t="s">
        <v>250</v>
      </c>
      <c r="D47" s="44" t="s">
        <v>204</v>
      </c>
      <c r="E47" s="241" t="s">
        <v>205</v>
      </c>
      <c r="F47" s="241" t="s">
        <v>189</v>
      </c>
      <c r="G47" s="254">
        <v>2500</v>
      </c>
      <c r="H47" s="83">
        <f>+H48+H49+H50+H51</f>
        <v>6</v>
      </c>
      <c r="I47" s="44"/>
      <c r="J47" s="44"/>
      <c r="K47" s="44"/>
      <c r="L47" s="44"/>
      <c r="M47" s="44"/>
      <c r="N47" s="242" t="s">
        <v>191</v>
      </c>
      <c r="O47" s="252" t="s">
        <v>190</v>
      </c>
      <c r="P47" s="53"/>
      <c r="Q47" s="2"/>
    </row>
    <row r="48" spans="1:17" ht="21.75" customHeight="1">
      <c r="A48" s="260"/>
      <c r="B48" s="233"/>
      <c r="C48" s="242"/>
      <c r="D48" s="16" t="s">
        <v>208</v>
      </c>
      <c r="E48" s="242"/>
      <c r="F48" s="242"/>
      <c r="G48" s="255"/>
      <c r="H48" s="55">
        <v>1.5</v>
      </c>
      <c r="I48" s="56"/>
      <c r="J48" s="56"/>
      <c r="K48" s="56"/>
      <c r="L48" s="56"/>
      <c r="M48" s="56"/>
      <c r="N48" s="242"/>
      <c r="O48" s="252"/>
      <c r="P48" s="2"/>
      <c r="Q48" s="2"/>
    </row>
    <row r="49" spans="1:15" s="22" customFormat="1" ht="23.25" customHeight="1">
      <c r="A49" s="260"/>
      <c r="B49" s="233"/>
      <c r="C49" s="242"/>
      <c r="D49" s="16" t="s">
        <v>210</v>
      </c>
      <c r="E49" s="242"/>
      <c r="F49" s="242"/>
      <c r="G49" s="255"/>
      <c r="H49" s="55">
        <v>1.5</v>
      </c>
      <c r="I49" s="57"/>
      <c r="J49" s="57"/>
      <c r="K49" s="57"/>
      <c r="L49" s="57"/>
      <c r="M49" s="57"/>
      <c r="N49" s="242"/>
      <c r="O49" s="252"/>
    </row>
    <row r="50" spans="1:15" s="22" customFormat="1" ht="16.5" customHeight="1">
      <c r="A50" s="260"/>
      <c r="B50" s="233"/>
      <c r="C50" s="242"/>
      <c r="D50" s="16" t="s">
        <v>209</v>
      </c>
      <c r="E50" s="242"/>
      <c r="F50" s="242"/>
      <c r="G50" s="255"/>
      <c r="H50" s="55">
        <v>1.5</v>
      </c>
      <c r="I50" s="57"/>
      <c r="J50" s="57"/>
      <c r="K50" s="57"/>
      <c r="L50" s="57"/>
      <c r="M50" s="57"/>
      <c r="N50" s="242"/>
      <c r="O50" s="252"/>
    </row>
    <row r="51" spans="1:15" s="27" customFormat="1" ht="25.5" customHeight="1" thickBot="1">
      <c r="A51" s="260"/>
      <c r="B51" s="233"/>
      <c r="C51" s="242"/>
      <c r="D51" s="40" t="s">
        <v>230</v>
      </c>
      <c r="E51" s="243"/>
      <c r="F51" s="243"/>
      <c r="G51" s="256"/>
      <c r="H51" s="58">
        <v>1.5</v>
      </c>
      <c r="I51" s="59"/>
      <c r="J51" s="59"/>
      <c r="K51" s="59"/>
      <c r="L51" s="59"/>
      <c r="M51" s="59"/>
      <c r="N51" s="243"/>
      <c r="O51" s="253"/>
    </row>
    <row r="52" spans="1:17" ht="40.5" customHeight="1">
      <c r="A52" s="260"/>
      <c r="B52" s="233"/>
      <c r="C52" s="242"/>
      <c r="D52" s="44" t="s">
        <v>202</v>
      </c>
      <c r="E52" s="244" t="s">
        <v>205</v>
      </c>
      <c r="F52" s="244" t="s">
        <v>203</v>
      </c>
      <c r="G52" s="278">
        <v>250</v>
      </c>
      <c r="H52" s="83">
        <f>+H53+H54+H55+H56</f>
        <v>4</v>
      </c>
      <c r="I52" s="60"/>
      <c r="J52" s="44"/>
      <c r="K52" s="44"/>
      <c r="L52" s="44"/>
      <c r="M52" s="29"/>
      <c r="N52" s="232" t="s">
        <v>191</v>
      </c>
      <c r="O52" s="291" t="s">
        <v>190</v>
      </c>
      <c r="P52" s="2"/>
      <c r="Q52" s="2"/>
    </row>
    <row r="53" spans="1:17" ht="17.25" customHeight="1">
      <c r="A53" s="260"/>
      <c r="B53" s="233"/>
      <c r="C53" s="242"/>
      <c r="D53" s="16" t="s">
        <v>192</v>
      </c>
      <c r="E53" s="242"/>
      <c r="F53" s="242"/>
      <c r="G53" s="255"/>
      <c r="H53" s="55">
        <v>1</v>
      </c>
      <c r="I53" s="16"/>
      <c r="J53" s="19"/>
      <c r="K53" s="16"/>
      <c r="L53" s="16"/>
      <c r="M53" s="20"/>
      <c r="N53" s="242"/>
      <c r="O53" s="252"/>
      <c r="P53" s="2"/>
      <c r="Q53" s="2"/>
    </row>
    <row r="54" spans="1:15" s="22" customFormat="1" ht="18" customHeight="1">
      <c r="A54" s="260"/>
      <c r="B54" s="233"/>
      <c r="C54" s="242"/>
      <c r="D54" s="16" t="s">
        <v>193</v>
      </c>
      <c r="E54" s="242"/>
      <c r="F54" s="242"/>
      <c r="G54" s="255"/>
      <c r="H54" s="55">
        <v>1</v>
      </c>
      <c r="I54" s="21"/>
      <c r="J54" s="21"/>
      <c r="K54" s="21"/>
      <c r="L54" s="21"/>
      <c r="M54" s="21"/>
      <c r="N54" s="242"/>
      <c r="O54" s="252"/>
    </row>
    <row r="55" spans="1:15" s="22" customFormat="1" ht="16.5" customHeight="1">
      <c r="A55" s="260"/>
      <c r="B55" s="233"/>
      <c r="C55" s="242"/>
      <c r="D55" s="16" t="s">
        <v>194</v>
      </c>
      <c r="E55" s="242"/>
      <c r="F55" s="242"/>
      <c r="G55" s="255"/>
      <c r="H55" s="55">
        <v>1</v>
      </c>
      <c r="I55" s="21"/>
      <c r="J55" s="21"/>
      <c r="K55" s="21"/>
      <c r="L55" s="21"/>
      <c r="M55" s="21"/>
      <c r="N55" s="242"/>
      <c r="O55" s="252"/>
    </row>
    <row r="56" spans="1:15" s="22" customFormat="1" ht="17.25" customHeight="1" thickBot="1">
      <c r="A56" s="260"/>
      <c r="B56" s="233"/>
      <c r="C56" s="243"/>
      <c r="D56" s="23" t="s">
        <v>195</v>
      </c>
      <c r="E56" s="243"/>
      <c r="F56" s="243"/>
      <c r="G56" s="256"/>
      <c r="H56" s="62">
        <v>1</v>
      </c>
      <c r="I56" s="26"/>
      <c r="J56" s="26"/>
      <c r="K56" s="26"/>
      <c r="L56" s="26"/>
      <c r="M56" s="26"/>
      <c r="N56" s="243"/>
      <c r="O56" s="253"/>
    </row>
    <row r="57" spans="1:15" s="22" customFormat="1" ht="50.25" customHeight="1">
      <c r="A57" s="239"/>
      <c r="B57" s="233"/>
      <c r="C57" s="244" t="s">
        <v>196</v>
      </c>
      <c r="D57" s="226" t="s">
        <v>206</v>
      </c>
      <c r="E57" s="244" t="s">
        <v>205</v>
      </c>
      <c r="F57" s="244" t="s">
        <v>207</v>
      </c>
      <c r="G57" s="278">
        <v>300</v>
      </c>
      <c r="H57" s="13">
        <f>+H58+H59+H60+H61</f>
        <v>5</v>
      </c>
      <c r="I57" s="14"/>
      <c r="J57" s="12"/>
      <c r="K57" s="12"/>
      <c r="L57" s="12"/>
      <c r="M57" s="11"/>
      <c r="N57" s="232" t="s">
        <v>191</v>
      </c>
      <c r="O57" s="281" t="s">
        <v>191</v>
      </c>
    </row>
    <row r="58" spans="1:15" s="22" customFormat="1" ht="34.5" customHeight="1">
      <c r="A58" s="239"/>
      <c r="B58" s="233"/>
      <c r="C58" s="242"/>
      <c r="D58" s="16" t="s">
        <v>447</v>
      </c>
      <c r="E58" s="242"/>
      <c r="F58" s="242"/>
      <c r="G58" s="279"/>
      <c r="H58" s="55">
        <v>1.25</v>
      </c>
      <c r="I58" s="16"/>
      <c r="J58" s="19"/>
      <c r="K58" s="16"/>
      <c r="L58" s="16"/>
      <c r="M58" s="20"/>
      <c r="N58" s="242"/>
      <c r="O58" s="282"/>
    </row>
    <row r="59" spans="1:15" s="22" customFormat="1" ht="33" customHeight="1">
      <c r="A59" s="239"/>
      <c r="B59" s="233"/>
      <c r="C59" s="242"/>
      <c r="D59" s="16" t="s">
        <v>448</v>
      </c>
      <c r="E59" s="242"/>
      <c r="F59" s="242"/>
      <c r="G59" s="279"/>
      <c r="H59" s="55">
        <v>1.25</v>
      </c>
      <c r="I59" s="21"/>
      <c r="J59" s="21"/>
      <c r="K59" s="21"/>
      <c r="L59" s="21"/>
      <c r="M59" s="21"/>
      <c r="N59" s="242"/>
      <c r="O59" s="282"/>
    </row>
    <row r="60" spans="1:15" s="22" customFormat="1" ht="35.25" customHeight="1">
      <c r="A60" s="239"/>
      <c r="B60" s="233"/>
      <c r="C60" s="242"/>
      <c r="D60" s="16" t="s">
        <v>449</v>
      </c>
      <c r="E60" s="242"/>
      <c r="F60" s="242"/>
      <c r="G60" s="279"/>
      <c r="H60" s="55">
        <v>1.25</v>
      </c>
      <c r="I60" s="21"/>
      <c r="J60" s="21"/>
      <c r="K60" s="21"/>
      <c r="L60" s="21"/>
      <c r="M60" s="21"/>
      <c r="N60" s="242"/>
      <c r="O60" s="282"/>
    </row>
    <row r="61" spans="1:15" s="22" customFormat="1" ht="42.75" customHeight="1" thickBot="1">
      <c r="A61" s="314"/>
      <c r="B61" s="313"/>
      <c r="C61" s="243"/>
      <c r="D61" s="40" t="s">
        <v>450</v>
      </c>
      <c r="E61" s="243"/>
      <c r="F61" s="243"/>
      <c r="G61" s="280"/>
      <c r="H61" s="62">
        <v>1.25</v>
      </c>
      <c r="I61" s="26"/>
      <c r="J61" s="26"/>
      <c r="K61" s="26"/>
      <c r="L61" s="26"/>
      <c r="M61" s="26"/>
      <c r="N61" s="243"/>
      <c r="O61" s="283"/>
    </row>
    <row r="62" spans="1:15" s="22" customFormat="1" ht="64.5" customHeight="1">
      <c r="A62" s="257" t="s">
        <v>44</v>
      </c>
      <c r="B62" s="244" t="s">
        <v>43</v>
      </c>
      <c r="C62" s="244" t="s">
        <v>212</v>
      </c>
      <c r="D62" s="63" t="s">
        <v>213</v>
      </c>
      <c r="E62" s="244" t="s">
        <v>205</v>
      </c>
      <c r="F62" s="244" t="s">
        <v>214</v>
      </c>
      <c r="G62" s="278">
        <v>1424</v>
      </c>
      <c r="H62" s="13">
        <f>+H63+H64+H65+H66</f>
        <v>6</v>
      </c>
      <c r="I62" s="52"/>
      <c r="J62" s="52"/>
      <c r="K62" s="52"/>
      <c r="L62" s="52"/>
      <c r="M62" s="52"/>
      <c r="N62" s="232" t="s">
        <v>191</v>
      </c>
      <c r="O62" s="315" t="s">
        <v>191</v>
      </c>
    </row>
    <row r="63" spans="1:15" s="22" customFormat="1" ht="21" customHeight="1">
      <c r="A63" s="260"/>
      <c r="B63" s="242"/>
      <c r="C63" s="242"/>
      <c r="D63" s="16" t="s">
        <v>451</v>
      </c>
      <c r="E63" s="242"/>
      <c r="F63" s="242"/>
      <c r="G63" s="255"/>
      <c r="H63" s="55">
        <v>1.5</v>
      </c>
      <c r="I63" s="52"/>
      <c r="J63" s="52"/>
      <c r="K63" s="52"/>
      <c r="L63" s="52"/>
      <c r="M63" s="52"/>
      <c r="N63" s="242"/>
      <c r="O63" s="316"/>
    </row>
    <row r="64" spans="1:15" s="22" customFormat="1" ht="16.5" customHeight="1">
      <c r="A64" s="260"/>
      <c r="B64" s="242"/>
      <c r="C64" s="242"/>
      <c r="D64" s="16" t="s">
        <v>451</v>
      </c>
      <c r="E64" s="242"/>
      <c r="F64" s="242"/>
      <c r="G64" s="255"/>
      <c r="H64" s="55">
        <v>1.5</v>
      </c>
      <c r="I64" s="52"/>
      <c r="J64" s="52"/>
      <c r="K64" s="52"/>
      <c r="L64" s="52"/>
      <c r="M64" s="52"/>
      <c r="N64" s="242"/>
      <c r="O64" s="316"/>
    </row>
    <row r="65" spans="1:15" s="22" customFormat="1" ht="24.75" customHeight="1">
      <c r="A65" s="260"/>
      <c r="B65" s="242"/>
      <c r="C65" s="242"/>
      <c r="D65" s="16" t="s">
        <v>451</v>
      </c>
      <c r="E65" s="242"/>
      <c r="F65" s="242"/>
      <c r="G65" s="255"/>
      <c r="H65" s="55">
        <v>1.5</v>
      </c>
      <c r="I65" s="52"/>
      <c r="J65" s="52"/>
      <c r="K65" s="52"/>
      <c r="L65" s="52"/>
      <c r="M65" s="52"/>
      <c r="N65" s="242"/>
      <c r="O65" s="316"/>
    </row>
    <row r="66" spans="1:15" s="22" customFormat="1" ht="33.75" customHeight="1" thickBot="1">
      <c r="A66" s="260"/>
      <c r="B66" s="242"/>
      <c r="C66" s="243"/>
      <c r="D66" s="40" t="s">
        <v>451</v>
      </c>
      <c r="E66" s="243"/>
      <c r="F66" s="243"/>
      <c r="G66" s="256"/>
      <c r="H66" s="62">
        <v>1.5</v>
      </c>
      <c r="I66" s="26"/>
      <c r="J66" s="26"/>
      <c r="K66" s="26"/>
      <c r="L66" s="26"/>
      <c r="M66" s="26"/>
      <c r="N66" s="243"/>
      <c r="O66" s="317"/>
    </row>
    <row r="67" spans="1:15" s="22" customFormat="1" ht="63" customHeight="1">
      <c r="A67" s="239"/>
      <c r="B67" s="233"/>
      <c r="C67" s="244" t="s">
        <v>188</v>
      </c>
      <c r="D67" s="63" t="s">
        <v>173</v>
      </c>
      <c r="E67" s="12" t="s">
        <v>426</v>
      </c>
      <c r="F67" s="244" t="s">
        <v>45</v>
      </c>
      <c r="G67" s="278">
        <v>1</v>
      </c>
      <c r="H67" s="13">
        <f>+H68+H69+H70+H71</f>
        <v>72.3</v>
      </c>
      <c r="I67" s="14"/>
      <c r="J67" s="12"/>
      <c r="K67" s="12"/>
      <c r="L67" s="12"/>
      <c r="M67" s="11"/>
      <c r="N67" s="11" t="s">
        <v>34</v>
      </c>
      <c r="O67" s="281" t="s">
        <v>34</v>
      </c>
    </row>
    <row r="68" spans="1:15" s="22" customFormat="1" ht="27.75" customHeight="1">
      <c r="A68" s="239"/>
      <c r="B68" s="233"/>
      <c r="C68" s="242"/>
      <c r="D68" s="16" t="s">
        <v>343</v>
      </c>
      <c r="E68" s="16" t="s">
        <v>453</v>
      </c>
      <c r="F68" s="242"/>
      <c r="G68" s="279"/>
      <c r="H68" s="55">
        <v>14.5</v>
      </c>
      <c r="I68" s="16"/>
      <c r="J68" s="19"/>
      <c r="K68" s="16"/>
      <c r="L68" s="16"/>
      <c r="M68" s="20"/>
      <c r="N68" s="16"/>
      <c r="O68" s="282"/>
    </row>
    <row r="69" spans="1:15" s="22" customFormat="1" ht="21" customHeight="1">
      <c r="A69" s="239"/>
      <c r="B69" s="233"/>
      <c r="C69" s="242"/>
      <c r="D69" s="16" t="s">
        <v>174</v>
      </c>
      <c r="E69" s="16" t="s">
        <v>453</v>
      </c>
      <c r="F69" s="242"/>
      <c r="G69" s="279"/>
      <c r="H69" s="55">
        <v>14.2</v>
      </c>
      <c r="I69" s="21"/>
      <c r="J69" s="21"/>
      <c r="K69" s="21"/>
      <c r="L69" s="21"/>
      <c r="M69" s="21"/>
      <c r="N69" s="21"/>
      <c r="O69" s="282"/>
    </row>
    <row r="70" spans="1:15" s="22" customFormat="1" ht="24" customHeight="1">
      <c r="A70" s="239"/>
      <c r="B70" s="233"/>
      <c r="C70" s="242"/>
      <c r="D70" s="16" t="s">
        <v>175</v>
      </c>
      <c r="E70" s="16" t="s">
        <v>452</v>
      </c>
      <c r="F70" s="242"/>
      <c r="G70" s="279"/>
      <c r="H70" s="55">
        <v>21.3</v>
      </c>
      <c r="I70" s="21"/>
      <c r="J70" s="21"/>
      <c r="K70" s="21"/>
      <c r="L70" s="21"/>
      <c r="M70" s="21"/>
      <c r="N70" s="21"/>
      <c r="O70" s="282"/>
    </row>
    <row r="71" spans="1:15" s="27" customFormat="1" ht="31.5" customHeight="1" thickBot="1">
      <c r="A71" s="314"/>
      <c r="B71" s="313"/>
      <c r="C71" s="243"/>
      <c r="D71" s="23" t="s">
        <v>176</v>
      </c>
      <c r="E71" s="16" t="s">
        <v>452</v>
      </c>
      <c r="F71" s="243"/>
      <c r="G71" s="280"/>
      <c r="H71" s="62">
        <v>22.3</v>
      </c>
      <c r="I71" s="26"/>
      <c r="J71" s="26"/>
      <c r="K71" s="26"/>
      <c r="L71" s="26"/>
      <c r="M71" s="26"/>
      <c r="N71" s="26"/>
      <c r="O71" s="283"/>
    </row>
    <row r="72" spans="1:20" ht="18.75" customHeight="1" thickBot="1">
      <c r="A72" s="249" t="s">
        <v>20</v>
      </c>
      <c r="B72" s="250"/>
      <c r="C72" s="250"/>
      <c r="D72" s="250"/>
      <c r="E72" s="250"/>
      <c r="F72" s="250"/>
      <c r="G72" s="251"/>
      <c r="H72" s="64">
        <f>+H67+H62+H57+H52+H47+H42+H37+H32+H27+H22+H17+H12+H7</f>
        <v>5384.34</v>
      </c>
      <c r="I72" s="65"/>
      <c r="J72" s="65"/>
      <c r="K72" s="65"/>
      <c r="L72" s="65"/>
      <c r="M72" s="65"/>
      <c r="N72" s="66"/>
      <c r="O72" s="67"/>
      <c r="P72" s="2"/>
      <c r="Q72" s="2"/>
      <c r="R72" s="2"/>
      <c r="S72" s="2"/>
      <c r="T72" s="2"/>
    </row>
    <row r="73" spans="1:20" s="69" customFormat="1" ht="13.5" customHeight="1">
      <c r="A73" s="247" t="s">
        <v>262</v>
      </c>
      <c r="B73" s="248"/>
      <c r="C73" s="248"/>
      <c r="D73" s="248"/>
      <c r="E73" s="248"/>
      <c r="F73" s="248"/>
      <c r="G73" s="248"/>
      <c r="H73" s="248"/>
      <c r="I73" s="248"/>
      <c r="J73" s="248"/>
      <c r="K73" s="248"/>
      <c r="L73" s="248"/>
      <c r="M73" s="248"/>
      <c r="N73" s="248"/>
      <c r="O73" s="248"/>
      <c r="P73" s="2"/>
      <c r="Q73" s="2"/>
      <c r="R73" s="2"/>
      <c r="S73" s="2"/>
      <c r="T73" s="2"/>
    </row>
    <row r="74" spans="1:15" s="2" customFormat="1" ht="13.5" customHeight="1">
      <c r="A74" s="230" t="s">
        <v>258</v>
      </c>
      <c r="B74" s="231"/>
      <c r="C74" s="231"/>
      <c r="D74" s="231"/>
      <c r="E74" s="231"/>
      <c r="F74" s="231"/>
      <c r="G74" s="231"/>
      <c r="H74" s="231"/>
      <c r="I74" s="68"/>
      <c r="J74" s="68"/>
      <c r="K74" s="68"/>
      <c r="L74" s="68"/>
      <c r="M74" s="68"/>
      <c r="N74" s="68"/>
      <c r="O74" s="68"/>
    </row>
    <row r="75" spans="1:15" s="2" customFormat="1" ht="13.5" customHeight="1">
      <c r="A75" s="230" t="s">
        <v>475</v>
      </c>
      <c r="B75" s="231"/>
      <c r="C75" s="231"/>
      <c r="D75" s="231"/>
      <c r="E75" s="231"/>
      <c r="F75" s="231"/>
      <c r="G75" s="231"/>
      <c r="H75" s="231"/>
      <c r="I75" s="68"/>
      <c r="J75" s="68"/>
      <c r="K75" s="68"/>
      <c r="L75" s="68"/>
      <c r="M75" s="68"/>
      <c r="N75" s="68"/>
      <c r="O75" s="68"/>
    </row>
    <row r="76" spans="1:15" s="2" customFormat="1" ht="13.5" customHeight="1">
      <c r="A76" s="230" t="s">
        <v>260</v>
      </c>
      <c r="B76" s="231"/>
      <c r="C76" s="231"/>
      <c r="D76" s="231"/>
      <c r="E76" s="231"/>
      <c r="F76" s="231"/>
      <c r="G76" s="231"/>
      <c r="H76" s="231"/>
      <c r="I76" s="68"/>
      <c r="J76" s="68"/>
      <c r="K76" s="68"/>
      <c r="L76" s="68"/>
      <c r="M76" s="68"/>
      <c r="N76" s="68"/>
      <c r="O76" s="68"/>
    </row>
    <row r="77" spans="1:15" s="2" customFormat="1" ht="13.5" customHeight="1">
      <c r="A77" s="230" t="s">
        <v>259</v>
      </c>
      <c r="B77" s="231"/>
      <c r="C77" s="231"/>
      <c r="D77" s="231"/>
      <c r="E77" s="231"/>
      <c r="F77" s="231"/>
      <c r="G77" s="231"/>
      <c r="H77" s="231"/>
      <c r="I77" s="68"/>
      <c r="J77" s="68"/>
      <c r="K77" s="68"/>
      <c r="L77" s="68"/>
      <c r="M77" s="68"/>
      <c r="N77" s="68"/>
      <c r="O77" s="68"/>
    </row>
    <row r="78" spans="1:27" s="1" customFormat="1" ht="13.5" customHeight="1">
      <c r="A78" s="247" t="s">
        <v>261</v>
      </c>
      <c r="B78" s="248"/>
      <c r="C78" s="248"/>
      <c r="D78" s="248"/>
      <c r="E78" s="248"/>
      <c r="F78" s="248"/>
      <c r="G78" s="248"/>
      <c r="H78" s="248"/>
      <c r="I78" s="248"/>
      <c r="J78" s="248"/>
      <c r="K78" s="248"/>
      <c r="L78" s="248"/>
      <c r="M78" s="248"/>
      <c r="N78" s="248"/>
      <c r="O78" s="248"/>
      <c r="P78" s="248"/>
      <c r="Q78" s="70"/>
      <c r="R78" s="70"/>
      <c r="S78" s="70"/>
      <c r="T78" s="70"/>
      <c r="U78" s="70"/>
      <c r="V78" s="70"/>
      <c r="W78" s="70"/>
      <c r="X78" s="70"/>
      <c r="Y78" s="70"/>
      <c r="Z78" s="70"/>
      <c r="AA78" s="70"/>
    </row>
    <row r="79" spans="1:15" s="71" customFormat="1" ht="15.75" customHeight="1">
      <c r="A79" s="247"/>
      <c r="B79" s="248"/>
      <c r="C79" s="248"/>
      <c r="D79" s="248"/>
      <c r="E79" s="248"/>
      <c r="F79" s="248"/>
      <c r="G79" s="248"/>
      <c r="H79" s="248"/>
      <c r="I79" s="248"/>
      <c r="J79" s="248"/>
      <c r="K79" s="248"/>
      <c r="L79" s="248"/>
      <c r="M79" s="248"/>
      <c r="N79" s="248"/>
      <c r="O79" s="248"/>
    </row>
    <row r="80" spans="1:15" s="2" customFormat="1" ht="17.25" customHeight="1">
      <c r="A80" s="276"/>
      <c r="B80" s="277"/>
      <c r="C80" s="277"/>
      <c r="D80" s="277"/>
      <c r="E80" s="277"/>
      <c r="F80" s="277"/>
      <c r="G80" s="277"/>
      <c r="H80" s="277"/>
      <c r="I80" s="277"/>
      <c r="J80" s="277"/>
      <c r="K80" s="277"/>
      <c r="L80" s="277"/>
      <c r="M80" s="277"/>
      <c r="N80" s="277"/>
      <c r="O80" s="277"/>
    </row>
    <row r="81" spans="1:15" s="2" customFormat="1" ht="13.5" customHeight="1">
      <c r="A81" s="247"/>
      <c r="B81" s="248"/>
      <c r="C81" s="248"/>
      <c r="D81" s="248"/>
      <c r="E81" s="248"/>
      <c r="F81" s="248"/>
      <c r="G81" s="248"/>
      <c r="H81" s="248"/>
      <c r="I81" s="248"/>
      <c r="J81" s="248"/>
      <c r="K81" s="248"/>
      <c r="L81" s="248"/>
      <c r="M81" s="248"/>
      <c r="N81" s="248"/>
      <c r="O81" s="248"/>
    </row>
    <row r="82" spans="1:15" s="2" customFormat="1" ht="14.25" customHeight="1">
      <c r="A82" s="247"/>
      <c r="B82" s="248"/>
      <c r="C82" s="248"/>
      <c r="D82" s="248"/>
      <c r="E82" s="248"/>
      <c r="F82" s="248"/>
      <c r="G82" s="248"/>
      <c r="H82" s="248"/>
      <c r="I82" s="248"/>
      <c r="J82" s="248"/>
      <c r="K82" s="248"/>
      <c r="L82" s="248"/>
      <c r="M82" s="248"/>
      <c r="N82" s="248"/>
      <c r="O82" s="248"/>
    </row>
    <row r="83" spans="1:15" s="2" customFormat="1" ht="15.75" customHeight="1">
      <c r="A83" s="247"/>
      <c r="B83" s="248"/>
      <c r="C83" s="248"/>
      <c r="D83" s="248"/>
      <c r="E83" s="248"/>
      <c r="F83" s="248"/>
      <c r="G83" s="248"/>
      <c r="H83" s="248"/>
      <c r="I83" s="248"/>
      <c r="J83" s="248"/>
      <c r="K83" s="248"/>
      <c r="L83" s="248"/>
      <c r="M83" s="248"/>
      <c r="N83" s="248"/>
      <c r="O83" s="248"/>
    </row>
    <row r="84" spans="1:15" s="2" customFormat="1" ht="15.75" customHeight="1">
      <c r="A84" s="247"/>
      <c r="B84" s="248"/>
      <c r="C84" s="248"/>
      <c r="D84" s="248"/>
      <c r="E84" s="248"/>
      <c r="F84" s="248"/>
      <c r="G84" s="248"/>
      <c r="H84" s="248"/>
      <c r="I84" s="248"/>
      <c r="J84" s="248"/>
      <c r="K84" s="248"/>
      <c r="L84" s="248"/>
      <c r="M84" s="248"/>
      <c r="N84" s="248"/>
      <c r="O84" s="248"/>
    </row>
    <row r="85" spans="1:15" s="2" customFormat="1" ht="14.25" customHeight="1">
      <c r="A85" s="247"/>
      <c r="B85" s="248"/>
      <c r="C85" s="248"/>
      <c r="D85" s="248"/>
      <c r="E85" s="248"/>
      <c r="F85" s="248"/>
      <c r="G85" s="248"/>
      <c r="H85" s="248"/>
      <c r="I85" s="248"/>
      <c r="J85" s="248"/>
      <c r="K85" s="248"/>
      <c r="L85" s="248"/>
      <c r="M85" s="248"/>
      <c r="N85" s="248"/>
      <c r="O85" s="248"/>
    </row>
    <row r="86" spans="1:15" s="2" customFormat="1" ht="15.75" customHeight="1">
      <c r="A86" s="247"/>
      <c r="B86" s="248"/>
      <c r="C86" s="248"/>
      <c r="D86" s="248"/>
      <c r="E86" s="248"/>
      <c r="F86" s="248"/>
      <c r="G86" s="248"/>
      <c r="H86" s="248"/>
      <c r="I86" s="248"/>
      <c r="J86" s="248"/>
      <c r="K86" s="248"/>
      <c r="L86" s="248"/>
      <c r="M86" s="248"/>
      <c r="N86" s="248"/>
      <c r="O86" s="248"/>
    </row>
    <row r="87" spans="1:15" s="2" customFormat="1" ht="12" customHeight="1">
      <c r="A87" s="247"/>
      <c r="B87" s="248"/>
      <c r="C87" s="248"/>
      <c r="D87" s="248"/>
      <c r="E87" s="248"/>
      <c r="F87" s="248"/>
      <c r="G87" s="248"/>
      <c r="H87" s="248"/>
      <c r="I87" s="248"/>
      <c r="J87" s="248"/>
      <c r="K87" s="248"/>
      <c r="L87" s="248"/>
      <c r="M87" s="248"/>
      <c r="N87" s="248"/>
      <c r="O87" s="248"/>
    </row>
    <row r="88" spans="1:15" s="2" customFormat="1" ht="15" customHeight="1">
      <c r="A88" s="247"/>
      <c r="B88" s="248"/>
      <c r="C88" s="248"/>
      <c r="D88" s="248"/>
      <c r="E88" s="248"/>
      <c r="F88" s="248"/>
      <c r="G88" s="248"/>
      <c r="H88" s="248"/>
      <c r="I88" s="248"/>
      <c r="J88" s="248"/>
      <c r="K88" s="248"/>
      <c r="L88" s="248"/>
      <c r="M88" s="248"/>
      <c r="N88" s="248"/>
      <c r="O88" s="248"/>
    </row>
    <row r="89" spans="1:15" s="2" customFormat="1" ht="15.75" customHeight="1">
      <c r="A89" s="298"/>
      <c r="B89" s="271"/>
      <c r="C89" s="271"/>
      <c r="D89" s="271"/>
      <c r="E89" s="271"/>
      <c r="F89" s="271"/>
      <c r="G89" s="271"/>
      <c r="H89" s="271"/>
      <c r="I89" s="271"/>
      <c r="J89" s="271"/>
      <c r="K89" s="271"/>
      <c r="L89" s="271"/>
      <c r="M89" s="271"/>
      <c r="N89" s="271"/>
      <c r="O89" s="271"/>
    </row>
    <row r="90" spans="1:15" ht="14.25" customHeight="1">
      <c r="A90" s="72"/>
      <c r="B90" s="73"/>
      <c r="C90" s="73"/>
      <c r="D90" s="73"/>
      <c r="E90" s="73"/>
      <c r="F90" s="73"/>
      <c r="G90" s="73"/>
      <c r="H90" s="73"/>
      <c r="I90" s="73"/>
      <c r="J90" s="73"/>
      <c r="K90" s="73"/>
      <c r="L90" s="73"/>
      <c r="M90" s="73"/>
      <c r="N90" s="73"/>
      <c r="O90" s="73"/>
    </row>
    <row r="91" ht="14.25" customHeight="1">
      <c r="C91" s="74"/>
    </row>
    <row r="93" ht="12">
      <c r="C93" s="74"/>
    </row>
    <row r="94" ht="12">
      <c r="C94" s="74"/>
    </row>
    <row r="95" ht="12">
      <c r="C95" s="74"/>
    </row>
    <row r="96" ht="12">
      <c r="C96" s="74"/>
    </row>
    <row r="97" ht="12">
      <c r="C97" s="74"/>
    </row>
    <row r="98" ht="12">
      <c r="C98" s="74"/>
    </row>
    <row r="99" ht="12">
      <c r="C99" s="74"/>
    </row>
    <row r="100" ht="12">
      <c r="C100" s="74"/>
    </row>
  </sheetData>
  <sheetProtection/>
  <mergeCells count="129">
    <mergeCell ref="A32:A36"/>
    <mergeCell ref="C32:C36"/>
    <mergeCell ref="F32:F36"/>
    <mergeCell ref="A47:A61"/>
    <mergeCell ref="B47:B61"/>
    <mergeCell ref="C42:C46"/>
    <mergeCell ref="F42:F46"/>
    <mergeCell ref="E42:E46"/>
    <mergeCell ref="E37:E41"/>
    <mergeCell ref="B62:B71"/>
    <mergeCell ref="A62:A71"/>
    <mergeCell ref="C67:C71"/>
    <mergeCell ref="N62:N66"/>
    <mergeCell ref="O62:O66"/>
    <mergeCell ref="G62:G66"/>
    <mergeCell ref="N32:N36"/>
    <mergeCell ref="O32:O36"/>
    <mergeCell ref="B32:B36"/>
    <mergeCell ref="G32:G36"/>
    <mergeCell ref="F57:F61"/>
    <mergeCell ref="G57:G61"/>
    <mergeCell ref="E52:E56"/>
    <mergeCell ref="F37:F41"/>
    <mergeCell ref="G37:G41"/>
    <mergeCell ref="G52:G56"/>
    <mergeCell ref="O7:O11"/>
    <mergeCell ref="N47:N51"/>
    <mergeCell ref="N52:N56"/>
    <mergeCell ref="O52:O56"/>
    <mergeCell ref="N57:N61"/>
    <mergeCell ref="F7:F11"/>
    <mergeCell ref="G7:G11"/>
    <mergeCell ref="O17:O21"/>
    <mergeCell ref="G12:G16"/>
    <mergeCell ref="N7:N11"/>
    <mergeCell ref="F17:F21"/>
    <mergeCell ref="F22:F26"/>
    <mergeCell ref="O12:O16"/>
    <mergeCell ref="F12:F16"/>
    <mergeCell ref="O22:O26"/>
    <mergeCell ref="G22:G26"/>
    <mergeCell ref="G17:G21"/>
    <mergeCell ref="N12:N16"/>
    <mergeCell ref="A1:N1"/>
    <mergeCell ref="A3:O3"/>
    <mergeCell ref="A89:O89"/>
    <mergeCell ref="A84:O84"/>
    <mergeCell ref="A85:O85"/>
    <mergeCell ref="A86:O86"/>
    <mergeCell ref="A87:O87"/>
    <mergeCell ref="E27:E31"/>
    <mergeCell ref="F27:F31"/>
    <mergeCell ref="G27:G31"/>
    <mergeCell ref="A88:O88"/>
    <mergeCell ref="A73:O73"/>
    <mergeCell ref="A81:O81"/>
    <mergeCell ref="A82:O82"/>
    <mergeCell ref="A83:O83"/>
    <mergeCell ref="A27:A31"/>
    <mergeCell ref="B27:B31"/>
    <mergeCell ref="O57:O61"/>
    <mergeCell ref="E62:E66"/>
    <mergeCell ref="F62:F66"/>
    <mergeCell ref="C7:C11"/>
    <mergeCell ref="B12:B16"/>
    <mergeCell ref="C12:C16"/>
    <mergeCell ref="A17:A21"/>
    <mergeCell ref="E12:E16"/>
    <mergeCell ref="O27:O31"/>
    <mergeCell ref="B17:B21"/>
    <mergeCell ref="C17:C21"/>
    <mergeCell ref="N17:N21"/>
    <mergeCell ref="N22:N26"/>
    <mergeCell ref="A80:O80"/>
    <mergeCell ref="A79:O79"/>
    <mergeCell ref="A22:A26"/>
    <mergeCell ref="F67:F71"/>
    <mergeCell ref="G67:G71"/>
    <mergeCell ref="O67:O71"/>
    <mergeCell ref="B22:B26"/>
    <mergeCell ref="C22:C26"/>
    <mergeCell ref="C27:C31"/>
    <mergeCell ref="N27:N31"/>
    <mergeCell ref="F5:F6"/>
    <mergeCell ref="H5:H6"/>
    <mergeCell ref="A4:O4"/>
    <mergeCell ref="G5:G6"/>
    <mergeCell ref="E5:E6"/>
    <mergeCell ref="A5:B5"/>
    <mergeCell ref="A12:A16"/>
    <mergeCell ref="A7:A11"/>
    <mergeCell ref="B7:B11"/>
    <mergeCell ref="P2:Z2"/>
    <mergeCell ref="A2:O2"/>
    <mergeCell ref="O5:O6"/>
    <mergeCell ref="N5:N6"/>
    <mergeCell ref="D5:D6"/>
    <mergeCell ref="C5:C6"/>
    <mergeCell ref="I5:L5"/>
    <mergeCell ref="A78:P78"/>
    <mergeCell ref="F52:F56"/>
    <mergeCell ref="F47:F51"/>
    <mergeCell ref="A72:G72"/>
    <mergeCell ref="O47:O51"/>
    <mergeCell ref="C57:C61"/>
    <mergeCell ref="E47:E51"/>
    <mergeCell ref="A74:H74"/>
    <mergeCell ref="G47:G51"/>
    <mergeCell ref="C62:C66"/>
    <mergeCell ref="N37:N41"/>
    <mergeCell ref="O37:O41"/>
    <mergeCell ref="I37:I41"/>
    <mergeCell ref="J37:J41"/>
    <mergeCell ref="A37:A41"/>
    <mergeCell ref="K37:K41"/>
    <mergeCell ref="L37:L41"/>
    <mergeCell ref="M37:M41"/>
    <mergeCell ref="B37:B41"/>
    <mergeCell ref="C37:C41"/>
    <mergeCell ref="A75:H75"/>
    <mergeCell ref="A76:H76"/>
    <mergeCell ref="A77:H77"/>
    <mergeCell ref="N42:N46"/>
    <mergeCell ref="O42:O46"/>
    <mergeCell ref="G42:G46"/>
    <mergeCell ref="B42:B46"/>
    <mergeCell ref="A42:A46"/>
    <mergeCell ref="C47:C56"/>
    <mergeCell ref="E57:E61"/>
  </mergeCells>
  <printOptions/>
  <pageMargins left="0.47" right="0.18" top="0.2362204724409449" bottom="0.46" header="0.25" footer="0"/>
  <pageSetup horizontalDpi="300" verticalDpi="300" orientation="landscape" scale="65" r:id="rId2"/>
  <headerFooter alignWithMargins="0">
    <oddFooter>&amp;C&amp;P</oddFooter>
  </headerFooter>
  <drawing r:id="rId1"/>
</worksheet>
</file>

<file path=xl/worksheets/sheet2.xml><?xml version="1.0" encoding="utf-8"?>
<worksheet xmlns="http://schemas.openxmlformats.org/spreadsheetml/2006/main" xmlns:r="http://schemas.openxmlformats.org/officeDocument/2006/relationships">
  <dimension ref="A1:AA71"/>
  <sheetViews>
    <sheetView tabSelected="1" zoomScalePageLayoutView="0" workbookViewId="0" topLeftCell="A14">
      <selection activeCell="C22" sqref="C22:C26"/>
    </sheetView>
  </sheetViews>
  <sheetFormatPr defaultColWidth="11.421875" defaultRowHeight="12.75"/>
  <cols>
    <col min="1" max="1" width="13.8515625" style="3" customWidth="1"/>
    <col min="2" max="2" width="22.8515625" style="3" customWidth="1"/>
    <col min="3" max="3" width="21.7109375" style="3" customWidth="1"/>
    <col min="4" max="4" width="19.00390625" style="3" customWidth="1"/>
    <col min="5" max="5" width="16.7109375" style="3" customWidth="1"/>
    <col min="6" max="6" width="17.421875" style="3" customWidth="1"/>
    <col min="7" max="8" width="13.28125" style="3" customWidth="1"/>
    <col min="9" max="9" width="6.28125" style="3" hidden="1" customWidth="1"/>
    <col min="10" max="10" width="5.8515625" style="3" hidden="1" customWidth="1"/>
    <col min="11" max="11" width="6.00390625" style="3" hidden="1" customWidth="1"/>
    <col min="12" max="12" width="6.8515625" style="3" hidden="1" customWidth="1"/>
    <col min="13" max="13" width="14.140625" style="3" customWidth="1"/>
    <col min="14" max="14" width="15.00390625" style="3" customWidth="1"/>
    <col min="15" max="16384" width="11.421875" style="3" customWidth="1"/>
  </cols>
  <sheetData>
    <row r="1" spans="1:14" ht="26.25" customHeight="1">
      <c r="A1" s="334" t="s">
        <v>31</v>
      </c>
      <c r="B1" s="334"/>
      <c r="C1" s="334"/>
      <c r="D1" s="334"/>
      <c r="E1" s="334"/>
      <c r="F1" s="334"/>
      <c r="G1" s="334"/>
      <c r="H1" s="334"/>
      <c r="I1" s="334"/>
      <c r="J1" s="334"/>
      <c r="K1" s="334"/>
      <c r="L1" s="334"/>
      <c r="M1" s="334"/>
      <c r="N1" s="334"/>
    </row>
    <row r="2" spans="1:14" ht="21.75" customHeight="1">
      <c r="A2" s="327" t="s">
        <v>26</v>
      </c>
      <c r="B2" s="327"/>
      <c r="C2" s="327"/>
      <c r="D2" s="327"/>
      <c r="E2" s="327"/>
      <c r="F2" s="327"/>
      <c r="G2" s="327"/>
      <c r="H2" s="327"/>
      <c r="I2" s="327"/>
      <c r="J2" s="327"/>
      <c r="K2" s="327"/>
      <c r="L2" s="327"/>
      <c r="M2" s="327"/>
      <c r="N2" s="327"/>
    </row>
    <row r="3" spans="1:14" ht="21.75" customHeight="1">
      <c r="A3" s="327" t="s">
        <v>63</v>
      </c>
      <c r="B3" s="327"/>
      <c r="C3" s="327"/>
      <c r="D3" s="327"/>
      <c r="E3" s="327"/>
      <c r="F3" s="327"/>
      <c r="G3" s="327"/>
      <c r="H3" s="327"/>
      <c r="I3" s="327"/>
      <c r="J3" s="327"/>
      <c r="K3" s="327"/>
      <c r="L3" s="327"/>
      <c r="M3" s="327"/>
      <c r="N3" s="327"/>
    </row>
    <row r="4" spans="1:14" ht="51.75" customHeight="1" thickBot="1">
      <c r="A4" s="270" t="s">
        <v>15</v>
      </c>
      <c r="B4" s="329"/>
      <c r="C4" s="329"/>
      <c r="D4" s="329"/>
      <c r="E4" s="329"/>
      <c r="F4" s="329"/>
      <c r="G4" s="329"/>
      <c r="H4" s="329"/>
      <c r="I4" s="329"/>
      <c r="J4" s="329"/>
      <c r="K4" s="329"/>
      <c r="L4" s="329"/>
      <c r="M4" s="329"/>
      <c r="N4" s="329"/>
    </row>
    <row r="5" spans="1:14" ht="33" customHeight="1">
      <c r="A5" s="335" t="s">
        <v>31</v>
      </c>
      <c r="B5" s="336"/>
      <c r="C5" s="267" t="s">
        <v>17</v>
      </c>
      <c r="D5" s="267" t="s">
        <v>16</v>
      </c>
      <c r="E5" s="267" t="s">
        <v>199</v>
      </c>
      <c r="F5" s="267" t="s">
        <v>18</v>
      </c>
      <c r="G5" s="267" t="s">
        <v>27</v>
      </c>
      <c r="H5" s="267" t="s">
        <v>21</v>
      </c>
      <c r="I5" s="49"/>
      <c r="J5" s="49"/>
      <c r="K5" s="49"/>
      <c r="L5" s="49"/>
      <c r="M5" s="267" t="s">
        <v>22</v>
      </c>
      <c r="N5" s="265" t="s">
        <v>19</v>
      </c>
    </row>
    <row r="6" spans="1:14" s="78" customFormat="1" ht="40.5" customHeight="1" thickBot="1">
      <c r="A6" s="76" t="s">
        <v>14</v>
      </c>
      <c r="B6" s="77" t="s">
        <v>24</v>
      </c>
      <c r="C6" s="331"/>
      <c r="D6" s="331"/>
      <c r="E6" s="331"/>
      <c r="F6" s="331"/>
      <c r="G6" s="331"/>
      <c r="H6" s="331"/>
      <c r="I6" s="330" t="s">
        <v>21</v>
      </c>
      <c r="J6" s="330"/>
      <c r="K6" s="330"/>
      <c r="L6" s="330"/>
      <c r="M6" s="331"/>
      <c r="N6" s="332"/>
    </row>
    <row r="7" spans="1:17" ht="73.5" customHeight="1">
      <c r="A7" s="257" t="s">
        <v>142</v>
      </c>
      <c r="B7" s="244" t="s">
        <v>141</v>
      </c>
      <c r="C7" s="244" t="s">
        <v>46</v>
      </c>
      <c r="D7" s="12" t="s">
        <v>342</v>
      </c>
      <c r="E7" s="244" t="s">
        <v>140</v>
      </c>
      <c r="F7" s="244" t="s">
        <v>103</v>
      </c>
      <c r="G7" s="278">
        <v>35</v>
      </c>
      <c r="H7" s="13">
        <f>+H8+H9+H10+H11</f>
        <v>85</v>
      </c>
      <c r="I7" s="14"/>
      <c r="J7" s="12"/>
      <c r="K7" s="12"/>
      <c r="L7" s="12"/>
      <c r="M7" s="278" t="s">
        <v>47</v>
      </c>
      <c r="N7" s="306" t="s">
        <v>47</v>
      </c>
      <c r="O7" s="79"/>
      <c r="P7" s="2"/>
      <c r="Q7" s="2"/>
    </row>
    <row r="8" spans="1:17" ht="21" customHeight="1">
      <c r="A8" s="258"/>
      <c r="B8" s="241"/>
      <c r="C8" s="241"/>
      <c r="D8" s="16" t="s">
        <v>343</v>
      </c>
      <c r="E8" s="241"/>
      <c r="F8" s="241"/>
      <c r="G8" s="254"/>
      <c r="H8" s="80">
        <v>21.25</v>
      </c>
      <c r="I8" s="16"/>
      <c r="J8" s="19"/>
      <c r="K8" s="16"/>
      <c r="L8" s="16"/>
      <c r="M8" s="254"/>
      <c r="N8" s="310"/>
      <c r="O8" s="115"/>
      <c r="P8" s="2"/>
      <c r="Q8" s="2"/>
    </row>
    <row r="9" spans="1:16" s="22" customFormat="1" ht="18" customHeight="1">
      <c r="A9" s="258"/>
      <c r="B9" s="241"/>
      <c r="C9" s="241"/>
      <c r="D9" s="16" t="s">
        <v>174</v>
      </c>
      <c r="E9" s="241"/>
      <c r="F9" s="241"/>
      <c r="G9" s="254"/>
      <c r="H9" s="80">
        <v>21.25</v>
      </c>
      <c r="I9" s="21"/>
      <c r="J9" s="21"/>
      <c r="K9" s="21"/>
      <c r="L9" s="21"/>
      <c r="M9" s="254"/>
      <c r="N9" s="310"/>
      <c r="O9" s="81"/>
      <c r="P9" s="81"/>
    </row>
    <row r="10" spans="1:15" s="22" customFormat="1" ht="24.75" customHeight="1">
      <c r="A10" s="258"/>
      <c r="B10" s="241"/>
      <c r="C10" s="241"/>
      <c r="D10" s="16" t="s">
        <v>175</v>
      </c>
      <c r="E10" s="241"/>
      <c r="F10" s="241"/>
      <c r="G10" s="254"/>
      <c r="H10" s="80">
        <v>21.25</v>
      </c>
      <c r="I10" s="21"/>
      <c r="J10" s="21"/>
      <c r="K10" s="21"/>
      <c r="L10" s="21"/>
      <c r="M10" s="254"/>
      <c r="N10" s="310"/>
      <c r="O10" s="189"/>
    </row>
    <row r="11" spans="1:14" s="27" customFormat="1" ht="26.25" customHeight="1">
      <c r="A11" s="258"/>
      <c r="B11" s="241"/>
      <c r="C11" s="241"/>
      <c r="D11" s="44" t="s">
        <v>176</v>
      </c>
      <c r="E11" s="326"/>
      <c r="F11" s="326"/>
      <c r="G11" s="338"/>
      <c r="H11" s="205">
        <v>21.25</v>
      </c>
      <c r="I11" s="82"/>
      <c r="J11" s="82"/>
      <c r="K11" s="82"/>
      <c r="L11" s="82"/>
      <c r="M11" s="338"/>
      <c r="N11" s="337"/>
    </row>
    <row r="12" spans="1:17" ht="72" customHeight="1">
      <c r="A12" s="260"/>
      <c r="B12" s="242"/>
      <c r="C12" s="242"/>
      <c r="D12" s="44" t="s">
        <v>344</v>
      </c>
      <c r="E12" s="241" t="s">
        <v>140</v>
      </c>
      <c r="F12" s="339" t="s">
        <v>413</v>
      </c>
      <c r="G12" s="235">
        <v>500</v>
      </c>
      <c r="H12" s="83">
        <f>+H13+H14+H15+H16</f>
        <v>5</v>
      </c>
      <c r="I12" s="60"/>
      <c r="J12" s="44"/>
      <c r="K12" s="44"/>
      <c r="L12" s="44"/>
      <c r="M12" s="254" t="s">
        <v>47</v>
      </c>
      <c r="N12" s="310" t="s">
        <v>47</v>
      </c>
      <c r="O12" s="2"/>
      <c r="P12" s="2"/>
      <c r="Q12" s="2"/>
    </row>
    <row r="13" spans="1:17" ht="21" customHeight="1">
      <c r="A13" s="260"/>
      <c r="B13" s="242"/>
      <c r="C13" s="242"/>
      <c r="D13" s="16" t="s">
        <v>345</v>
      </c>
      <c r="E13" s="241"/>
      <c r="F13" s="242"/>
      <c r="G13" s="255"/>
      <c r="H13" s="20">
        <v>1.25</v>
      </c>
      <c r="I13" s="16"/>
      <c r="J13" s="19"/>
      <c r="K13" s="16"/>
      <c r="L13" s="16"/>
      <c r="M13" s="254"/>
      <c r="N13" s="310"/>
      <c r="O13" s="2"/>
      <c r="P13" s="2"/>
      <c r="Q13" s="2"/>
    </row>
    <row r="14" spans="1:14" s="22" customFormat="1" ht="20.25" customHeight="1">
      <c r="A14" s="260"/>
      <c r="B14" s="242"/>
      <c r="C14" s="242"/>
      <c r="D14" s="16" t="s">
        <v>346</v>
      </c>
      <c r="E14" s="241"/>
      <c r="F14" s="242"/>
      <c r="G14" s="255"/>
      <c r="H14" s="20">
        <v>1.25</v>
      </c>
      <c r="I14" s="21"/>
      <c r="J14" s="21"/>
      <c r="K14" s="21"/>
      <c r="L14" s="21"/>
      <c r="M14" s="254"/>
      <c r="N14" s="310"/>
    </row>
    <row r="15" spans="1:14" s="22" customFormat="1" ht="27.75" customHeight="1">
      <c r="A15" s="260"/>
      <c r="B15" s="242"/>
      <c r="C15" s="242"/>
      <c r="D15" s="16" t="s">
        <v>347</v>
      </c>
      <c r="E15" s="241"/>
      <c r="F15" s="242"/>
      <c r="G15" s="255"/>
      <c r="H15" s="20">
        <v>1.25</v>
      </c>
      <c r="I15" s="21"/>
      <c r="J15" s="21"/>
      <c r="K15" s="21"/>
      <c r="L15" s="21"/>
      <c r="M15" s="254"/>
      <c r="N15" s="310"/>
    </row>
    <row r="16" spans="1:14" s="27" customFormat="1" ht="33" customHeight="1" thickBot="1">
      <c r="A16" s="260"/>
      <c r="B16" s="242"/>
      <c r="C16" s="242"/>
      <c r="D16" s="40" t="s">
        <v>348</v>
      </c>
      <c r="E16" s="241"/>
      <c r="F16" s="242"/>
      <c r="G16" s="255"/>
      <c r="H16" s="17">
        <v>1.25</v>
      </c>
      <c r="I16" s="52"/>
      <c r="J16" s="52"/>
      <c r="K16" s="52"/>
      <c r="L16" s="52"/>
      <c r="M16" s="254"/>
      <c r="N16" s="310"/>
    </row>
    <row r="17" spans="1:14" s="27" customFormat="1" ht="36" customHeight="1">
      <c r="A17" s="260"/>
      <c r="B17" s="244" t="s">
        <v>222</v>
      </c>
      <c r="C17" s="244" t="s">
        <v>476</v>
      </c>
      <c r="D17" s="15" t="s">
        <v>106</v>
      </c>
      <c r="E17" s="325" t="s">
        <v>110</v>
      </c>
      <c r="F17" s="244" t="s">
        <v>427</v>
      </c>
      <c r="G17" s="244">
        <v>120000</v>
      </c>
      <c r="H17" s="42">
        <f>+H18+H19+H20+H21</f>
        <v>96</v>
      </c>
      <c r="I17" s="52"/>
      <c r="J17" s="52"/>
      <c r="K17" s="52"/>
      <c r="L17" s="52"/>
      <c r="M17" s="296" t="s">
        <v>115</v>
      </c>
      <c r="N17" s="307" t="s">
        <v>47</v>
      </c>
    </row>
    <row r="18" spans="1:14" s="27" customFormat="1" ht="36" customHeight="1">
      <c r="A18" s="260"/>
      <c r="B18" s="242"/>
      <c r="C18" s="242"/>
      <c r="D18" s="16" t="s">
        <v>111</v>
      </c>
      <c r="E18" s="255"/>
      <c r="F18" s="242"/>
      <c r="G18" s="242"/>
      <c r="H18" s="45">
        <v>24</v>
      </c>
      <c r="I18" s="52"/>
      <c r="J18" s="52"/>
      <c r="K18" s="52"/>
      <c r="L18" s="52"/>
      <c r="M18" s="255"/>
      <c r="N18" s="282"/>
    </row>
    <row r="19" spans="1:14" s="27" customFormat="1" ht="36" customHeight="1">
      <c r="A19" s="260"/>
      <c r="B19" s="242"/>
      <c r="C19" s="242"/>
      <c r="D19" s="16" t="s">
        <v>112</v>
      </c>
      <c r="E19" s="255"/>
      <c r="F19" s="242"/>
      <c r="G19" s="242"/>
      <c r="H19" s="31">
        <v>24</v>
      </c>
      <c r="I19" s="52"/>
      <c r="J19" s="52"/>
      <c r="K19" s="52"/>
      <c r="L19" s="52"/>
      <c r="M19" s="255"/>
      <c r="N19" s="282"/>
    </row>
    <row r="20" spans="1:14" s="27" customFormat="1" ht="36" customHeight="1">
      <c r="A20" s="260"/>
      <c r="B20" s="242"/>
      <c r="C20" s="242"/>
      <c r="D20" s="16" t="s">
        <v>113</v>
      </c>
      <c r="E20" s="255"/>
      <c r="F20" s="242"/>
      <c r="G20" s="242"/>
      <c r="H20" s="31">
        <v>24</v>
      </c>
      <c r="I20" s="52"/>
      <c r="J20" s="52"/>
      <c r="K20" s="52"/>
      <c r="L20" s="52"/>
      <c r="M20" s="255"/>
      <c r="N20" s="282"/>
    </row>
    <row r="21" spans="1:14" s="27" customFormat="1" ht="19.5" customHeight="1" thickBot="1">
      <c r="A21" s="261"/>
      <c r="B21" s="243"/>
      <c r="C21" s="243"/>
      <c r="D21" s="40" t="s">
        <v>114</v>
      </c>
      <c r="E21" s="256"/>
      <c r="F21" s="243"/>
      <c r="G21" s="243"/>
      <c r="H21" s="48">
        <v>24</v>
      </c>
      <c r="I21" s="52"/>
      <c r="J21" s="52"/>
      <c r="K21" s="52"/>
      <c r="L21" s="52"/>
      <c r="M21" s="256"/>
      <c r="N21" s="283"/>
    </row>
    <row r="22" spans="1:14" s="27" customFormat="1" ht="36" customHeight="1">
      <c r="A22" s="257" t="s">
        <v>142</v>
      </c>
      <c r="B22" s="244" t="s">
        <v>222</v>
      </c>
      <c r="C22" s="244" t="s">
        <v>477</v>
      </c>
      <c r="D22" s="12" t="s">
        <v>107</v>
      </c>
      <c r="E22" s="244" t="s">
        <v>109</v>
      </c>
      <c r="F22" s="244" t="s">
        <v>428</v>
      </c>
      <c r="G22" s="278" t="s">
        <v>85</v>
      </c>
      <c r="H22" s="42">
        <f>+H23+H24+H25+H26</f>
        <v>6</v>
      </c>
      <c r="I22" s="43"/>
      <c r="J22" s="43"/>
      <c r="K22" s="43"/>
      <c r="L22" s="43"/>
      <c r="M22" s="278" t="s">
        <v>47</v>
      </c>
      <c r="N22" s="306" t="s">
        <v>47</v>
      </c>
    </row>
    <row r="23" spans="1:14" s="27" customFormat="1" ht="24.75" customHeight="1">
      <c r="A23" s="260"/>
      <c r="B23" s="242"/>
      <c r="C23" s="242"/>
      <c r="D23" s="16" t="s">
        <v>123</v>
      </c>
      <c r="E23" s="242"/>
      <c r="F23" s="242"/>
      <c r="G23" s="255"/>
      <c r="H23" s="31">
        <v>0</v>
      </c>
      <c r="I23" s="16"/>
      <c r="J23" s="19"/>
      <c r="K23" s="16"/>
      <c r="L23" s="16"/>
      <c r="M23" s="255"/>
      <c r="N23" s="282"/>
    </row>
    <row r="24" spans="1:14" s="27" customFormat="1" ht="24.75" customHeight="1">
      <c r="A24" s="260"/>
      <c r="B24" s="242"/>
      <c r="C24" s="242"/>
      <c r="D24" s="16" t="s">
        <v>211</v>
      </c>
      <c r="E24" s="242"/>
      <c r="F24" s="242"/>
      <c r="G24" s="255"/>
      <c r="H24" s="31">
        <v>0</v>
      </c>
      <c r="I24" s="21"/>
      <c r="J24" s="21"/>
      <c r="K24" s="21"/>
      <c r="L24" s="21"/>
      <c r="M24" s="255"/>
      <c r="N24" s="282"/>
    </row>
    <row r="25" spans="1:14" s="27" customFormat="1" ht="24.75" customHeight="1">
      <c r="A25" s="260"/>
      <c r="B25" s="242"/>
      <c r="C25" s="242"/>
      <c r="D25" s="16" t="s">
        <v>108</v>
      </c>
      <c r="E25" s="242"/>
      <c r="F25" s="242"/>
      <c r="G25" s="255"/>
      <c r="H25" s="31">
        <v>4</v>
      </c>
      <c r="I25" s="21"/>
      <c r="J25" s="21"/>
      <c r="K25" s="21"/>
      <c r="L25" s="21"/>
      <c r="M25" s="255"/>
      <c r="N25" s="282"/>
    </row>
    <row r="26" spans="1:14" s="27" customFormat="1" ht="24.75" customHeight="1" thickBot="1">
      <c r="A26" s="261"/>
      <c r="B26" s="243"/>
      <c r="C26" s="243"/>
      <c r="D26" s="40" t="s">
        <v>105</v>
      </c>
      <c r="E26" s="243"/>
      <c r="F26" s="243"/>
      <c r="G26" s="256"/>
      <c r="H26" s="34">
        <v>2</v>
      </c>
      <c r="I26" s="41"/>
      <c r="J26" s="41"/>
      <c r="K26" s="41"/>
      <c r="L26" s="41"/>
      <c r="M26" s="256"/>
      <c r="N26" s="283"/>
    </row>
    <row r="27" spans="1:17" ht="84" customHeight="1">
      <c r="A27" s="257" t="s">
        <v>146</v>
      </c>
      <c r="B27" s="244" t="s">
        <v>145</v>
      </c>
      <c r="C27" s="244" t="s">
        <v>144</v>
      </c>
      <c r="D27" s="12" t="s">
        <v>221</v>
      </c>
      <c r="E27" s="244" t="s">
        <v>143</v>
      </c>
      <c r="F27" s="244" t="s">
        <v>48</v>
      </c>
      <c r="G27" s="278">
        <v>0</v>
      </c>
      <c r="H27" s="13">
        <f>+H28+H29+H30+H31</f>
        <v>32.5</v>
      </c>
      <c r="I27" s="14"/>
      <c r="J27" s="12"/>
      <c r="K27" s="12"/>
      <c r="L27" s="12"/>
      <c r="M27" s="305" t="s">
        <v>34</v>
      </c>
      <c r="N27" s="281" t="s">
        <v>34</v>
      </c>
      <c r="O27" s="84"/>
      <c r="P27" s="2"/>
      <c r="Q27" s="2"/>
    </row>
    <row r="28" spans="1:17" ht="19.5" customHeight="1">
      <c r="A28" s="260"/>
      <c r="B28" s="242"/>
      <c r="C28" s="242"/>
      <c r="D28" s="16" t="s">
        <v>123</v>
      </c>
      <c r="E28" s="242"/>
      <c r="F28" s="242"/>
      <c r="G28" s="255"/>
      <c r="H28" s="31">
        <v>0</v>
      </c>
      <c r="I28" s="16"/>
      <c r="J28" s="19"/>
      <c r="K28" s="16"/>
      <c r="L28" s="16"/>
      <c r="M28" s="255"/>
      <c r="N28" s="282"/>
      <c r="O28" s="115"/>
      <c r="P28" s="2"/>
      <c r="Q28" s="2"/>
    </row>
    <row r="29" spans="1:14" s="22" customFormat="1" ht="17.25" customHeight="1">
      <c r="A29" s="260"/>
      <c r="B29" s="242"/>
      <c r="C29" s="242"/>
      <c r="D29" s="16" t="s">
        <v>174</v>
      </c>
      <c r="E29" s="242"/>
      <c r="F29" s="242"/>
      <c r="G29" s="255"/>
      <c r="H29" s="31">
        <v>7.1</v>
      </c>
      <c r="I29" s="21"/>
      <c r="J29" s="21"/>
      <c r="K29" s="21"/>
      <c r="L29" s="21"/>
      <c r="M29" s="255"/>
      <c r="N29" s="282"/>
    </row>
    <row r="30" spans="1:14" s="22" customFormat="1" ht="18.75" customHeight="1">
      <c r="A30" s="260"/>
      <c r="B30" s="242"/>
      <c r="C30" s="242"/>
      <c r="D30" s="16" t="s">
        <v>219</v>
      </c>
      <c r="E30" s="242"/>
      <c r="F30" s="242"/>
      <c r="G30" s="255"/>
      <c r="H30" s="31">
        <v>10.8</v>
      </c>
      <c r="I30" s="21"/>
      <c r="J30" s="21"/>
      <c r="K30" s="21"/>
      <c r="L30" s="21"/>
      <c r="M30" s="255"/>
      <c r="N30" s="282"/>
    </row>
    <row r="31" spans="1:14" s="22" customFormat="1" ht="26.25" customHeight="1" thickBot="1">
      <c r="A31" s="260"/>
      <c r="B31" s="243"/>
      <c r="C31" s="243"/>
      <c r="D31" s="23" t="s">
        <v>220</v>
      </c>
      <c r="E31" s="243"/>
      <c r="F31" s="243"/>
      <c r="G31" s="256"/>
      <c r="H31" s="48">
        <v>14.6</v>
      </c>
      <c r="I31" s="26"/>
      <c r="J31" s="26"/>
      <c r="K31" s="26"/>
      <c r="L31" s="26"/>
      <c r="M31" s="256"/>
      <c r="N31" s="283"/>
    </row>
    <row r="32" spans="1:14" s="22" customFormat="1" ht="55.5" customHeight="1">
      <c r="A32" s="260"/>
      <c r="B32" s="321" t="s">
        <v>161</v>
      </c>
      <c r="C32" s="321" t="s">
        <v>436</v>
      </c>
      <c r="D32" s="15" t="s">
        <v>163</v>
      </c>
      <c r="E32" s="321" t="s">
        <v>160</v>
      </c>
      <c r="F32" s="321" t="s">
        <v>162</v>
      </c>
      <c r="G32" s="325">
        <v>200</v>
      </c>
      <c r="H32" s="45">
        <f>+H33+H34+H35+H36</f>
        <v>30</v>
      </c>
      <c r="I32" s="82"/>
      <c r="J32" s="82"/>
      <c r="K32" s="82"/>
      <c r="L32" s="82"/>
      <c r="M32" s="296" t="s">
        <v>164</v>
      </c>
      <c r="N32" s="307" t="s">
        <v>164</v>
      </c>
    </row>
    <row r="33" spans="1:14" s="22" customFormat="1" ht="27.75" customHeight="1">
      <c r="A33" s="260"/>
      <c r="B33" s="242"/>
      <c r="C33" s="242"/>
      <c r="D33" s="16" t="s">
        <v>80</v>
      </c>
      <c r="E33" s="242"/>
      <c r="F33" s="242"/>
      <c r="G33" s="255"/>
      <c r="H33" s="31">
        <v>7.5</v>
      </c>
      <c r="I33" s="52"/>
      <c r="J33" s="52"/>
      <c r="K33" s="52"/>
      <c r="L33" s="52"/>
      <c r="M33" s="255"/>
      <c r="N33" s="282"/>
    </row>
    <row r="34" spans="1:14" s="22" customFormat="1" ht="27.75" customHeight="1">
      <c r="A34" s="260"/>
      <c r="B34" s="242"/>
      <c r="C34" s="242"/>
      <c r="D34" s="16" t="s">
        <v>157</v>
      </c>
      <c r="E34" s="242"/>
      <c r="F34" s="242"/>
      <c r="G34" s="255"/>
      <c r="H34" s="31">
        <v>7.5</v>
      </c>
      <c r="I34" s="52"/>
      <c r="J34" s="52"/>
      <c r="K34" s="52"/>
      <c r="L34" s="52"/>
      <c r="M34" s="255"/>
      <c r="N34" s="282"/>
    </row>
    <row r="35" spans="1:14" s="22" customFormat="1" ht="27.75" customHeight="1">
      <c r="A35" s="260"/>
      <c r="B35" s="242"/>
      <c r="C35" s="242"/>
      <c r="D35" s="16" t="s">
        <v>158</v>
      </c>
      <c r="E35" s="242"/>
      <c r="F35" s="242"/>
      <c r="G35" s="255"/>
      <c r="H35" s="31">
        <v>7.5</v>
      </c>
      <c r="I35" s="52"/>
      <c r="J35" s="52"/>
      <c r="K35" s="52"/>
      <c r="L35" s="52"/>
      <c r="M35" s="255"/>
      <c r="N35" s="282"/>
    </row>
    <row r="36" spans="1:14" s="22" customFormat="1" ht="27.75" customHeight="1">
      <c r="A36" s="322"/>
      <c r="B36" s="242"/>
      <c r="C36" s="242"/>
      <c r="D36" s="61" t="s">
        <v>159</v>
      </c>
      <c r="E36" s="242"/>
      <c r="F36" s="242"/>
      <c r="G36" s="255"/>
      <c r="H36" s="31">
        <v>7.5</v>
      </c>
      <c r="I36" s="52"/>
      <c r="J36" s="52"/>
      <c r="K36" s="52"/>
      <c r="L36" s="52"/>
      <c r="M36" s="255"/>
      <c r="N36" s="282"/>
    </row>
    <row r="37" spans="1:14" ht="12.75" thickBot="1">
      <c r="A37" s="85"/>
      <c r="B37" s="86"/>
      <c r="C37" s="86"/>
      <c r="D37" s="86"/>
      <c r="E37" s="86"/>
      <c r="F37" s="86"/>
      <c r="G37" s="86"/>
      <c r="H37" s="86"/>
      <c r="I37" s="86"/>
      <c r="J37" s="86"/>
      <c r="K37" s="86"/>
      <c r="L37" s="86"/>
      <c r="M37" s="86"/>
      <c r="N37" s="87"/>
    </row>
    <row r="38" spans="1:14" s="27" customFormat="1" ht="24.75" customHeight="1" thickBot="1">
      <c r="A38" s="318" t="s">
        <v>20</v>
      </c>
      <c r="B38" s="319"/>
      <c r="C38" s="319"/>
      <c r="D38" s="319"/>
      <c r="E38" s="319"/>
      <c r="F38" s="319"/>
      <c r="G38" s="320"/>
      <c r="H38" s="64">
        <f>+H32+H27+H22+H17+H12+H7</f>
        <v>254.5</v>
      </c>
      <c r="I38" s="26"/>
      <c r="J38" s="26"/>
      <c r="K38" s="26"/>
      <c r="L38" s="26"/>
      <c r="M38" s="26"/>
      <c r="N38" s="88"/>
    </row>
    <row r="39" spans="1:14" s="27" customFormat="1" ht="24.75" customHeight="1">
      <c r="A39" s="323" t="s">
        <v>263</v>
      </c>
      <c r="B39" s="324"/>
      <c r="C39" s="324"/>
      <c r="D39" s="324"/>
      <c r="E39" s="324"/>
      <c r="F39" s="324"/>
      <c r="G39" s="324"/>
      <c r="H39" s="324"/>
      <c r="I39" s="324"/>
      <c r="J39" s="324"/>
      <c r="K39" s="324"/>
      <c r="L39" s="324"/>
      <c r="M39" s="324"/>
      <c r="N39" s="174"/>
    </row>
    <row r="40" spans="1:15" s="2" customFormat="1" ht="13.5" customHeight="1">
      <c r="A40" s="230" t="s">
        <v>258</v>
      </c>
      <c r="B40" s="231"/>
      <c r="C40" s="231"/>
      <c r="D40" s="231"/>
      <c r="E40" s="231"/>
      <c r="F40" s="231"/>
      <c r="G40" s="231"/>
      <c r="H40" s="231"/>
      <c r="I40" s="68"/>
      <c r="J40" s="68"/>
      <c r="K40" s="68"/>
      <c r="L40" s="68"/>
      <c r="M40" s="68"/>
      <c r="N40" s="68"/>
      <c r="O40" s="68"/>
    </row>
    <row r="41" spans="1:15" s="2" customFormat="1" ht="13.5" customHeight="1">
      <c r="A41" s="230" t="s">
        <v>474</v>
      </c>
      <c r="B41" s="231"/>
      <c r="C41" s="231"/>
      <c r="D41" s="231"/>
      <c r="E41" s="231"/>
      <c r="F41" s="231"/>
      <c r="G41" s="231"/>
      <c r="H41" s="231"/>
      <c r="I41" s="68"/>
      <c r="J41" s="68"/>
      <c r="K41" s="68"/>
      <c r="L41" s="68"/>
      <c r="M41" s="68"/>
      <c r="N41" s="68"/>
      <c r="O41" s="68"/>
    </row>
    <row r="42" spans="1:15" s="2" customFormat="1" ht="13.5" customHeight="1">
      <c r="A42" s="230" t="s">
        <v>260</v>
      </c>
      <c r="B42" s="231"/>
      <c r="C42" s="231"/>
      <c r="D42" s="231"/>
      <c r="E42" s="231"/>
      <c r="F42" s="231"/>
      <c r="G42" s="231"/>
      <c r="H42" s="231"/>
      <c r="I42" s="68"/>
      <c r="J42" s="68"/>
      <c r="K42" s="68"/>
      <c r="L42" s="68"/>
      <c r="M42" s="68"/>
      <c r="N42" s="68"/>
      <c r="O42" s="68"/>
    </row>
    <row r="43" spans="1:15" s="2" customFormat="1" ht="13.5" customHeight="1">
      <c r="A43" s="230" t="s">
        <v>259</v>
      </c>
      <c r="B43" s="231"/>
      <c r="C43" s="231"/>
      <c r="D43" s="231"/>
      <c r="E43" s="231"/>
      <c r="F43" s="231"/>
      <c r="G43" s="231"/>
      <c r="H43" s="231"/>
      <c r="I43" s="68"/>
      <c r="J43" s="68"/>
      <c r="K43" s="68"/>
      <c r="L43" s="68"/>
      <c r="M43" s="68"/>
      <c r="N43" s="68"/>
      <c r="O43" s="68"/>
    </row>
    <row r="44" spans="1:27" s="1" customFormat="1" ht="13.5" customHeight="1">
      <c r="A44" s="247" t="s">
        <v>231</v>
      </c>
      <c r="B44" s="248"/>
      <c r="C44" s="248"/>
      <c r="D44" s="248"/>
      <c r="E44" s="248"/>
      <c r="F44" s="248"/>
      <c r="G44" s="248"/>
      <c r="H44" s="248"/>
      <c r="I44" s="248"/>
      <c r="J44" s="248"/>
      <c r="K44" s="248"/>
      <c r="L44" s="248"/>
      <c r="M44" s="248"/>
      <c r="N44" s="248"/>
      <c r="O44" s="248"/>
      <c r="P44" s="248"/>
      <c r="Q44" s="70"/>
      <c r="R44" s="70"/>
      <c r="S44" s="70"/>
      <c r="T44" s="70"/>
      <c r="U44" s="70"/>
      <c r="V44" s="70"/>
      <c r="W44" s="70"/>
      <c r="X44" s="70"/>
      <c r="Y44" s="70"/>
      <c r="Z44" s="70"/>
      <c r="AA44" s="70"/>
    </row>
    <row r="45" spans="1:16" ht="13.5" customHeight="1">
      <c r="A45" s="247"/>
      <c r="B45" s="248"/>
      <c r="C45" s="248"/>
      <c r="D45" s="248"/>
      <c r="E45" s="248"/>
      <c r="F45" s="248"/>
      <c r="G45" s="248"/>
      <c r="H45" s="248"/>
      <c r="I45" s="248"/>
      <c r="J45" s="248"/>
      <c r="K45" s="248"/>
      <c r="L45" s="248"/>
      <c r="M45" s="248"/>
      <c r="N45" s="248"/>
      <c r="O45" s="248"/>
      <c r="P45" s="248"/>
    </row>
    <row r="46" spans="1:14" ht="14.25" customHeight="1">
      <c r="A46" s="333"/>
      <c r="B46" s="329"/>
      <c r="C46" s="329"/>
      <c r="D46" s="329"/>
      <c r="E46" s="329"/>
      <c r="F46" s="329"/>
      <c r="G46" s="329"/>
      <c r="H46" s="329"/>
      <c r="I46" s="329"/>
      <c r="J46" s="329"/>
      <c r="K46" s="329"/>
      <c r="L46" s="329"/>
      <c r="M46" s="329"/>
      <c r="N46" s="329"/>
    </row>
    <row r="47" spans="1:14" ht="11.25" customHeight="1">
      <c r="A47" s="1"/>
      <c r="B47" s="89"/>
      <c r="C47" s="1"/>
      <c r="D47" s="1"/>
      <c r="E47" s="1"/>
      <c r="F47" s="1"/>
      <c r="G47" s="1"/>
      <c r="H47" s="1"/>
      <c r="I47" s="1"/>
      <c r="J47" s="1"/>
      <c r="K47" s="1"/>
      <c r="L47" s="1"/>
      <c r="M47" s="1"/>
      <c r="N47" s="1"/>
    </row>
    <row r="48" spans="1:14" ht="11.25" customHeight="1">
      <c r="A48" s="1"/>
      <c r="B48" s="328"/>
      <c r="C48" s="329"/>
      <c r="D48" s="329"/>
      <c r="E48" s="329"/>
      <c r="F48" s="329"/>
      <c r="G48" s="329"/>
      <c r="H48" s="329"/>
      <c r="I48" s="329"/>
      <c r="J48" s="329"/>
      <c r="K48" s="329"/>
      <c r="L48" s="329"/>
      <c r="M48" s="329"/>
      <c r="N48" s="329"/>
    </row>
    <row r="49" ht="13.5" customHeight="1">
      <c r="A49" s="1"/>
    </row>
    <row r="50" spans="1:8" ht="12">
      <c r="A50" s="1"/>
      <c r="H50" s="74"/>
    </row>
    <row r="51" spans="2:8" ht="12">
      <c r="B51" s="2"/>
      <c r="H51" s="74"/>
    </row>
    <row r="52" spans="2:8" ht="12">
      <c r="B52" s="2"/>
      <c r="H52" s="74"/>
    </row>
    <row r="53" spans="2:8" ht="12">
      <c r="B53" s="2"/>
      <c r="H53" s="74"/>
    </row>
    <row r="54" spans="2:8" ht="12">
      <c r="B54" s="2"/>
      <c r="H54" s="74"/>
    </row>
    <row r="55" spans="2:8" ht="12">
      <c r="B55" s="2"/>
      <c r="H55" s="74"/>
    </row>
    <row r="56" spans="2:8" ht="12">
      <c r="B56" s="2"/>
      <c r="H56" s="74"/>
    </row>
    <row r="57" spans="2:8" ht="12">
      <c r="B57" s="2"/>
      <c r="H57" s="74"/>
    </row>
    <row r="58" spans="2:8" ht="12">
      <c r="B58" s="2"/>
      <c r="H58" s="74"/>
    </row>
    <row r="59" ht="12">
      <c r="H59" s="74"/>
    </row>
    <row r="60" ht="12">
      <c r="H60" s="74"/>
    </row>
    <row r="61" ht="12">
      <c r="H61" s="74"/>
    </row>
    <row r="62" ht="12">
      <c r="H62" s="74"/>
    </row>
    <row r="63" ht="12">
      <c r="H63" s="74"/>
    </row>
    <row r="64" ht="12">
      <c r="H64" s="74"/>
    </row>
    <row r="65" ht="12">
      <c r="H65" s="74"/>
    </row>
    <row r="66" ht="12">
      <c r="H66" s="74"/>
    </row>
    <row r="67" ht="12">
      <c r="H67" s="74"/>
    </row>
    <row r="68" ht="12">
      <c r="H68" s="74"/>
    </row>
    <row r="69" ht="12">
      <c r="H69" s="74"/>
    </row>
    <row r="70" ht="12">
      <c r="H70" s="74"/>
    </row>
    <row r="71" ht="12">
      <c r="H71" s="74"/>
    </row>
  </sheetData>
  <sheetProtection/>
  <mergeCells count="67">
    <mergeCell ref="A22:A26"/>
    <mergeCell ref="E7:E11"/>
    <mergeCell ref="C17:C21"/>
    <mergeCell ref="M17:M21"/>
    <mergeCell ref="E17:E21"/>
    <mergeCell ref="F12:F16"/>
    <mergeCell ref="B17:B21"/>
    <mergeCell ref="B22:B26"/>
    <mergeCell ref="M7:M11"/>
    <mergeCell ref="A7:A21"/>
    <mergeCell ref="N7:N11"/>
    <mergeCell ref="G7:G11"/>
    <mergeCell ref="G17:G21"/>
    <mergeCell ref="G27:G31"/>
    <mergeCell ref="M22:M26"/>
    <mergeCell ref="N22:N26"/>
    <mergeCell ref="M12:M16"/>
    <mergeCell ref="N12:N16"/>
    <mergeCell ref="N17:N21"/>
    <mergeCell ref="A1:N1"/>
    <mergeCell ref="F5:F6"/>
    <mergeCell ref="G5:G6"/>
    <mergeCell ref="H5:H6"/>
    <mergeCell ref="A4:N4"/>
    <mergeCell ref="A5:B5"/>
    <mergeCell ref="C5:C6"/>
    <mergeCell ref="A2:N2"/>
    <mergeCell ref="A44:P44"/>
    <mergeCell ref="A3:N3"/>
    <mergeCell ref="B48:N48"/>
    <mergeCell ref="I6:L6"/>
    <mergeCell ref="M5:M6"/>
    <mergeCell ref="N5:N6"/>
    <mergeCell ref="D5:D6"/>
    <mergeCell ref="A46:N46"/>
    <mergeCell ref="A45:P45"/>
    <mergeCell ref="E5:E6"/>
    <mergeCell ref="A39:M39"/>
    <mergeCell ref="B7:B16"/>
    <mergeCell ref="C7:C16"/>
    <mergeCell ref="G32:G36"/>
    <mergeCell ref="F27:F31"/>
    <mergeCell ref="F17:F21"/>
    <mergeCell ref="E27:E31"/>
    <mergeCell ref="G12:G16"/>
    <mergeCell ref="E12:E16"/>
    <mergeCell ref="F7:F11"/>
    <mergeCell ref="N32:N36"/>
    <mergeCell ref="C32:C36"/>
    <mergeCell ref="C22:C26"/>
    <mergeCell ref="M27:M31"/>
    <mergeCell ref="N27:N31"/>
    <mergeCell ref="C27:C31"/>
    <mergeCell ref="E32:E36"/>
    <mergeCell ref="F32:F36"/>
    <mergeCell ref="M32:M36"/>
    <mergeCell ref="E22:E26"/>
    <mergeCell ref="A40:H40"/>
    <mergeCell ref="A41:H41"/>
    <mergeCell ref="A42:H42"/>
    <mergeCell ref="A43:H43"/>
    <mergeCell ref="F22:F26"/>
    <mergeCell ref="G22:G26"/>
    <mergeCell ref="A38:G38"/>
    <mergeCell ref="B32:B36"/>
    <mergeCell ref="A27:A36"/>
    <mergeCell ref="B27:B31"/>
  </mergeCells>
  <printOptions/>
  <pageMargins left="0.25" right="0.26" top="0.35433070866141736" bottom="0.45" header="0.2362204724409449" footer="0"/>
  <pageSetup horizontalDpi="300" verticalDpi="300" orientation="landscape" scale="80" r:id="rId2"/>
  <headerFooter alignWithMargins="0">
    <oddFooter>&amp;CPágina &amp;P</oddFooter>
  </headerFooter>
  <drawing r:id="rId1"/>
</worksheet>
</file>

<file path=xl/worksheets/sheet3.xml><?xml version="1.0" encoding="utf-8"?>
<worksheet xmlns="http://schemas.openxmlformats.org/spreadsheetml/2006/main" xmlns:r="http://schemas.openxmlformats.org/officeDocument/2006/relationships">
  <dimension ref="A2:AA70"/>
  <sheetViews>
    <sheetView zoomScalePageLayoutView="0" workbookViewId="0" topLeftCell="A55">
      <selection activeCell="A67" sqref="A67:H67"/>
    </sheetView>
  </sheetViews>
  <sheetFormatPr defaultColWidth="11.421875" defaultRowHeight="12.75"/>
  <cols>
    <col min="1" max="1" width="14.57421875" style="3" customWidth="1"/>
    <col min="2" max="2" width="20.28125" style="3" customWidth="1"/>
    <col min="3" max="3" width="20.8515625" style="3" customWidth="1"/>
    <col min="4" max="4" width="18.7109375" style="3" customWidth="1"/>
    <col min="5" max="5" width="15.57421875" style="3" customWidth="1"/>
    <col min="6" max="6" width="16.7109375" style="3" customWidth="1"/>
    <col min="7" max="7" width="15.421875" style="3" customWidth="1"/>
    <col min="8" max="8" width="14.7109375" style="3" customWidth="1"/>
    <col min="9" max="9" width="7.00390625" style="3" hidden="1" customWidth="1"/>
    <col min="10" max="12" width="6.8515625" style="3" hidden="1" customWidth="1"/>
    <col min="13" max="13" width="13.7109375" style="3" customWidth="1"/>
    <col min="14" max="14" width="13.57421875" style="3" customWidth="1"/>
    <col min="15" max="16384" width="11.421875" style="3" customWidth="1"/>
  </cols>
  <sheetData>
    <row r="1" ht="12.75" thickBot="1"/>
    <row r="2" spans="1:14" ht="18" customHeight="1">
      <c r="A2" s="358" t="s">
        <v>31</v>
      </c>
      <c r="B2" s="358"/>
      <c r="C2" s="358"/>
      <c r="D2" s="358"/>
      <c r="E2" s="358"/>
      <c r="F2" s="358"/>
      <c r="G2" s="358"/>
      <c r="H2" s="358"/>
      <c r="I2" s="358"/>
      <c r="J2" s="358"/>
      <c r="K2" s="358"/>
      <c r="L2" s="358"/>
      <c r="M2" s="358"/>
      <c r="N2" s="358"/>
    </row>
    <row r="3" spans="1:14" ht="22.5" customHeight="1">
      <c r="A3" s="359" t="s">
        <v>62</v>
      </c>
      <c r="B3" s="359"/>
      <c r="C3" s="359"/>
      <c r="D3" s="359"/>
      <c r="E3" s="359"/>
      <c r="F3" s="359"/>
      <c r="G3" s="359"/>
      <c r="H3" s="359"/>
      <c r="I3" s="359"/>
      <c r="J3" s="359"/>
      <c r="K3" s="359"/>
      <c r="L3" s="359"/>
      <c r="M3" s="359"/>
      <c r="N3" s="359"/>
    </row>
    <row r="4" spans="1:14" ht="22.5" customHeight="1">
      <c r="A4" s="359" t="s">
        <v>63</v>
      </c>
      <c r="B4" s="359"/>
      <c r="C4" s="359"/>
      <c r="D4" s="359"/>
      <c r="E4" s="359"/>
      <c r="F4" s="359"/>
      <c r="G4" s="359"/>
      <c r="H4" s="359"/>
      <c r="I4" s="359"/>
      <c r="J4" s="359"/>
      <c r="K4" s="359"/>
      <c r="L4" s="359"/>
      <c r="M4" s="359"/>
      <c r="N4" s="359"/>
    </row>
    <row r="5" spans="1:14" ht="47.25" customHeight="1" thickBot="1">
      <c r="A5" s="362" t="s">
        <v>233</v>
      </c>
      <c r="B5" s="363"/>
      <c r="C5" s="363"/>
      <c r="D5" s="363"/>
      <c r="E5" s="363"/>
      <c r="F5" s="363"/>
      <c r="G5" s="363"/>
      <c r="H5" s="363"/>
      <c r="I5" s="363"/>
      <c r="J5" s="363"/>
      <c r="K5" s="363"/>
      <c r="L5" s="363"/>
      <c r="M5" s="363"/>
      <c r="N5" s="363"/>
    </row>
    <row r="6" spans="1:14" ht="34.5" customHeight="1">
      <c r="A6" s="364" t="s">
        <v>31</v>
      </c>
      <c r="B6" s="365"/>
      <c r="C6" s="267" t="s">
        <v>17</v>
      </c>
      <c r="D6" s="267" t="s">
        <v>23</v>
      </c>
      <c r="E6" s="267" t="s">
        <v>199</v>
      </c>
      <c r="F6" s="267" t="s">
        <v>18</v>
      </c>
      <c r="G6" s="267" t="s">
        <v>29</v>
      </c>
      <c r="H6" s="267" t="s">
        <v>21</v>
      </c>
      <c r="I6" s="90"/>
      <c r="J6" s="90"/>
      <c r="K6" s="90"/>
      <c r="L6" s="90"/>
      <c r="M6" s="267" t="s">
        <v>22</v>
      </c>
      <c r="N6" s="265" t="s">
        <v>19</v>
      </c>
    </row>
    <row r="7" spans="1:14" ht="24" customHeight="1" thickBot="1">
      <c r="A7" s="91" t="s">
        <v>25</v>
      </c>
      <c r="B7" s="8" t="s">
        <v>24</v>
      </c>
      <c r="C7" s="355"/>
      <c r="D7" s="355"/>
      <c r="E7" s="355"/>
      <c r="F7" s="355"/>
      <c r="G7" s="355"/>
      <c r="H7" s="355"/>
      <c r="I7" s="366" t="s">
        <v>21</v>
      </c>
      <c r="J7" s="366"/>
      <c r="K7" s="366"/>
      <c r="L7" s="366"/>
      <c r="M7" s="355"/>
      <c r="N7" s="360"/>
    </row>
    <row r="8" spans="1:15" ht="63" customHeight="1" thickBot="1">
      <c r="A8" s="260" t="s">
        <v>149</v>
      </c>
      <c r="B8" s="260" t="s">
        <v>224</v>
      </c>
      <c r="C8" s="260" t="s">
        <v>381</v>
      </c>
      <c r="D8" s="16" t="s">
        <v>349</v>
      </c>
      <c r="E8" s="305" t="s">
        <v>66</v>
      </c>
      <c r="F8" s="292" t="s">
        <v>455</v>
      </c>
      <c r="G8" s="20">
        <v>0</v>
      </c>
      <c r="H8" s="13">
        <f>+H9+H10+H11+H12</f>
        <v>2500</v>
      </c>
      <c r="I8" s="20"/>
      <c r="J8" s="20"/>
      <c r="K8" s="20"/>
      <c r="L8" s="20"/>
      <c r="M8" s="20" t="s">
        <v>225</v>
      </c>
      <c r="N8" s="20" t="s">
        <v>225</v>
      </c>
      <c r="O8" s="39"/>
    </row>
    <row r="9" spans="1:15" ht="16.5" customHeight="1" thickBot="1">
      <c r="A9" s="260"/>
      <c r="B9" s="260"/>
      <c r="C9" s="260"/>
      <c r="D9" s="16" t="s">
        <v>432</v>
      </c>
      <c r="E9" s="255"/>
      <c r="F9" s="242"/>
      <c r="G9" s="16"/>
      <c r="H9" s="13">
        <v>1250</v>
      </c>
      <c r="I9" s="16"/>
      <c r="J9" s="16"/>
      <c r="K9" s="16"/>
      <c r="L9" s="16"/>
      <c r="M9" s="16"/>
      <c r="N9" s="16"/>
      <c r="O9" s="211"/>
    </row>
    <row r="10" spans="1:15" ht="16.5" customHeight="1" thickBot="1">
      <c r="A10" s="260"/>
      <c r="B10" s="260"/>
      <c r="C10" s="260"/>
      <c r="D10" s="16" t="s">
        <v>433</v>
      </c>
      <c r="E10" s="255"/>
      <c r="F10" s="242"/>
      <c r="G10" s="16"/>
      <c r="H10" s="13">
        <v>0</v>
      </c>
      <c r="I10" s="16"/>
      <c r="J10" s="16"/>
      <c r="K10" s="16"/>
      <c r="L10" s="16"/>
      <c r="M10" s="16"/>
      <c r="N10" s="16"/>
      <c r="O10" s="39"/>
    </row>
    <row r="11" spans="1:15" ht="15.75" customHeight="1" thickBot="1">
      <c r="A11" s="260"/>
      <c r="B11" s="260"/>
      <c r="C11" s="260"/>
      <c r="D11" s="16" t="s">
        <v>434</v>
      </c>
      <c r="E11" s="255"/>
      <c r="F11" s="242"/>
      <c r="G11" s="16"/>
      <c r="H11" s="13">
        <v>1250</v>
      </c>
      <c r="I11" s="16"/>
      <c r="J11" s="16"/>
      <c r="K11" s="16"/>
      <c r="L11" s="16"/>
      <c r="M11" s="16"/>
      <c r="N11" s="16"/>
      <c r="O11" s="39"/>
    </row>
    <row r="12" spans="1:15" ht="24" customHeight="1" thickBot="1">
      <c r="A12" s="261"/>
      <c r="B12" s="261"/>
      <c r="C12" s="261"/>
      <c r="D12" s="16" t="s">
        <v>435</v>
      </c>
      <c r="E12" s="256"/>
      <c r="F12" s="243"/>
      <c r="G12" s="16"/>
      <c r="H12" s="13">
        <v>0</v>
      </c>
      <c r="I12" s="16"/>
      <c r="J12" s="16"/>
      <c r="K12" s="16"/>
      <c r="L12" s="16"/>
      <c r="M12" s="16"/>
      <c r="N12" s="16"/>
      <c r="O12" s="39"/>
    </row>
    <row r="13" spans="1:14" s="27" customFormat="1" ht="114.75" customHeight="1">
      <c r="A13" s="369" t="s">
        <v>149</v>
      </c>
      <c r="B13" s="361" t="s">
        <v>236</v>
      </c>
      <c r="C13" s="260" t="s">
        <v>148</v>
      </c>
      <c r="D13" s="12" t="s">
        <v>186</v>
      </c>
      <c r="E13" s="361" t="s">
        <v>184</v>
      </c>
      <c r="F13" s="353" t="s">
        <v>414</v>
      </c>
      <c r="G13" s="361">
        <v>1</v>
      </c>
      <c r="H13" s="13">
        <f>+H14+H15+H16+H17</f>
        <v>6</v>
      </c>
      <c r="I13" s="43"/>
      <c r="J13" s="43"/>
      <c r="K13" s="43"/>
      <c r="L13" s="43"/>
      <c r="M13" s="92" t="s">
        <v>47</v>
      </c>
      <c r="N13" s="93" t="s">
        <v>47</v>
      </c>
    </row>
    <row r="14" spans="1:14" s="27" customFormat="1" ht="24.75" customHeight="1">
      <c r="A14" s="370"/>
      <c r="B14" s="279"/>
      <c r="C14" s="260"/>
      <c r="D14" s="16" t="s">
        <v>147</v>
      </c>
      <c r="E14" s="279"/>
      <c r="F14" s="289"/>
      <c r="G14" s="279"/>
      <c r="H14" s="31">
        <v>1.5</v>
      </c>
      <c r="I14" s="21"/>
      <c r="J14" s="21"/>
      <c r="K14" s="21"/>
      <c r="L14" s="21"/>
      <c r="M14" s="30"/>
      <c r="N14" s="32"/>
    </row>
    <row r="15" spans="1:14" s="27" customFormat="1" ht="15.75" customHeight="1">
      <c r="A15" s="370"/>
      <c r="B15" s="279"/>
      <c r="C15" s="260"/>
      <c r="D15" s="16" t="s">
        <v>73</v>
      </c>
      <c r="E15" s="279"/>
      <c r="F15" s="289"/>
      <c r="G15" s="279"/>
      <c r="H15" s="31">
        <v>1.5</v>
      </c>
      <c r="I15" s="21"/>
      <c r="J15" s="21"/>
      <c r="K15" s="21"/>
      <c r="L15" s="21"/>
      <c r="M15" s="30"/>
      <c r="N15" s="32"/>
    </row>
    <row r="16" spans="1:14" s="27" customFormat="1" ht="15" customHeight="1">
      <c r="A16" s="370"/>
      <c r="B16" s="279"/>
      <c r="C16" s="260"/>
      <c r="D16" s="16" t="s">
        <v>104</v>
      </c>
      <c r="E16" s="279"/>
      <c r="F16" s="289"/>
      <c r="G16" s="279"/>
      <c r="H16" s="31">
        <v>1.5</v>
      </c>
      <c r="I16" s="21"/>
      <c r="J16" s="21"/>
      <c r="K16" s="21"/>
      <c r="L16" s="21"/>
      <c r="M16" s="30"/>
      <c r="N16" s="32"/>
    </row>
    <row r="17" spans="1:16" ht="15" customHeight="1" thickBot="1">
      <c r="A17" s="370"/>
      <c r="B17" s="279"/>
      <c r="C17" s="261"/>
      <c r="D17" s="40" t="s">
        <v>105</v>
      </c>
      <c r="E17" s="280"/>
      <c r="F17" s="290"/>
      <c r="G17" s="280"/>
      <c r="H17" s="34">
        <v>1.5</v>
      </c>
      <c r="I17" s="94"/>
      <c r="J17" s="94"/>
      <c r="K17" s="94"/>
      <c r="L17" s="94"/>
      <c r="M17" s="33"/>
      <c r="N17" s="35"/>
      <c r="P17" s="74"/>
    </row>
    <row r="18" spans="1:16" ht="50.25" customHeight="1">
      <c r="A18" s="370"/>
      <c r="B18" s="279"/>
      <c r="C18" s="260"/>
      <c r="D18" s="44" t="s">
        <v>180</v>
      </c>
      <c r="E18" s="354" t="s">
        <v>184</v>
      </c>
      <c r="F18" s="353" t="s">
        <v>456</v>
      </c>
      <c r="G18" s="255">
        <v>8</v>
      </c>
      <c r="H18" s="83">
        <f>+H19+H20+H21+H22</f>
        <v>2</v>
      </c>
      <c r="I18" s="95"/>
      <c r="J18" s="95"/>
      <c r="K18" s="95"/>
      <c r="L18" s="95"/>
      <c r="M18" s="354" t="s">
        <v>47</v>
      </c>
      <c r="N18" s="352" t="s">
        <v>47</v>
      </c>
      <c r="P18" s="74"/>
    </row>
    <row r="19" spans="1:16" ht="15" customHeight="1">
      <c r="A19" s="370"/>
      <c r="B19" s="279"/>
      <c r="C19" s="260"/>
      <c r="D19" s="16" t="s">
        <v>181</v>
      </c>
      <c r="E19" s="279"/>
      <c r="F19" s="289"/>
      <c r="G19" s="255"/>
      <c r="H19" s="31">
        <v>0.5</v>
      </c>
      <c r="I19" s="96"/>
      <c r="J19" s="96"/>
      <c r="K19" s="96"/>
      <c r="L19" s="96"/>
      <c r="M19" s="279"/>
      <c r="N19" s="301"/>
      <c r="P19" s="74"/>
    </row>
    <row r="20" spans="1:16" ht="13.5" customHeight="1">
      <c r="A20" s="370"/>
      <c r="B20" s="279"/>
      <c r="C20" s="260"/>
      <c r="D20" s="16" t="s">
        <v>90</v>
      </c>
      <c r="E20" s="279"/>
      <c r="F20" s="289"/>
      <c r="G20" s="255"/>
      <c r="H20" s="31">
        <v>0.5</v>
      </c>
      <c r="I20" s="96"/>
      <c r="J20" s="96"/>
      <c r="K20" s="96"/>
      <c r="L20" s="96"/>
      <c r="M20" s="279"/>
      <c r="N20" s="301"/>
      <c r="P20" s="74"/>
    </row>
    <row r="21" spans="1:16" ht="12" customHeight="1">
      <c r="A21" s="370"/>
      <c r="B21" s="279"/>
      <c r="C21" s="260"/>
      <c r="D21" s="16" t="s">
        <v>182</v>
      </c>
      <c r="E21" s="279"/>
      <c r="F21" s="289"/>
      <c r="G21" s="255"/>
      <c r="H21" s="31">
        <v>0.5</v>
      </c>
      <c r="I21" s="96"/>
      <c r="J21" s="96"/>
      <c r="K21" s="96"/>
      <c r="L21" s="96"/>
      <c r="M21" s="279"/>
      <c r="N21" s="301"/>
      <c r="P21" s="74"/>
    </row>
    <row r="22" spans="1:16" ht="15" customHeight="1" thickBot="1">
      <c r="A22" s="371"/>
      <c r="B22" s="280"/>
      <c r="C22" s="261"/>
      <c r="D22" s="40" t="s">
        <v>183</v>
      </c>
      <c r="E22" s="280"/>
      <c r="F22" s="290"/>
      <c r="G22" s="256"/>
      <c r="H22" s="34">
        <v>0.5</v>
      </c>
      <c r="I22" s="94"/>
      <c r="J22" s="94"/>
      <c r="K22" s="94"/>
      <c r="L22" s="94"/>
      <c r="M22" s="280"/>
      <c r="N22" s="302"/>
      <c r="P22" s="74"/>
    </row>
    <row r="23" spans="1:16" ht="63.75" customHeight="1">
      <c r="A23" s="260" t="s">
        <v>149</v>
      </c>
      <c r="B23" s="255" t="s">
        <v>236</v>
      </c>
      <c r="C23" s="375" t="s">
        <v>429</v>
      </c>
      <c r="D23" s="44" t="s">
        <v>75</v>
      </c>
      <c r="E23" s="44" t="s">
        <v>457</v>
      </c>
      <c r="F23" s="375" t="s">
        <v>72</v>
      </c>
      <c r="G23" s="373">
        <v>5</v>
      </c>
      <c r="H23" s="83">
        <f>+H25+H26</f>
        <v>250</v>
      </c>
      <c r="I23" s="95"/>
      <c r="J23" s="95"/>
      <c r="K23" s="95"/>
      <c r="L23" s="95"/>
      <c r="M23" s="354" t="s">
        <v>76</v>
      </c>
      <c r="N23" s="352" t="s">
        <v>462</v>
      </c>
      <c r="P23" s="74"/>
    </row>
    <row r="24" spans="1:14" s="27" customFormat="1" ht="24.75" customHeight="1">
      <c r="A24" s="260"/>
      <c r="B24" s="255"/>
      <c r="C24" s="242"/>
      <c r="D24" s="16" t="s">
        <v>123</v>
      </c>
      <c r="E24" s="16"/>
      <c r="F24" s="242"/>
      <c r="G24" s="255"/>
      <c r="H24" s="31">
        <v>0</v>
      </c>
      <c r="I24" s="21"/>
      <c r="J24" s="21"/>
      <c r="K24" s="21"/>
      <c r="L24" s="21"/>
      <c r="M24" s="279"/>
      <c r="N24" s="301"/>
    </row>
    <row r="25" spans="1:14" s="27" customFormat="1" ht="24.75" customHeight="1">
      <c r="A25" s="260"/>
      <c r="B25" s="255"/>
      <c r="C25" s="242"/>
      <c r="D25" s="16" t="s">
        <v>73</v>
      </c>
      <c r="E25" s="97" t="s">
        <v>66</v>
      </c>
      <c r="F25" s="242"/>
      <c r="G25" s="255"/>
      <c r="H25" s="31">
        <v>125</v>
      </c>
      <c r="I25" s="21"/>
      <c r="J25" s="21"/>
      <c r="K25" s="21"/>
      <c r="L25" s="21"/>
      <c r="M25" s="279"/>
      <c r="N25" s="301"/>
    </row>
    <row r="26" spans="1:14" s="27" customFormat="1" ht="24.75" customHeight="1">
      <c r="A26" s="260"/>
      <c r="B26" s="255"/>
      <c r="C26" s="242"/>
      <c r="D26" s="16" t="s">
        <v>74</v>
      </c>
      <c r="E26" s="97" t="s">
        <v>185</v>
      </c>
      <c r="F26" s="242"/>
      <c r="G26" s="255"/>
      <c r="H26" s="31">
        <v>125</v>
      </c>
      <c r="I26" s="21"/>
      <c r="J26" s="21"/>
      <c r="K26" s="21"/>
      <c r="L26" s="21"/>
      <c r="M26" s="279"/>
      <c r="N26" s="301"/>
    </row>
    <row r="27" spans="1:16" ht="24" customHeight="1" thickBot="1">
      <c r="A27" s="322"/>
      <c r="B27" s="312"/>
      <c r="C27" s="243"/>
      <c r="D27" s="40" t="s">
        <v>125</v>
      </c>
      <c r="E27" s="98"/>
      <c r="F27" s="245"/>
      <c r="G27" s="312"/>
      <c r="H27" s="34">
        <v>0</v>
      </c>
      <c r="I27" s="96"/>
      <c r="J27" s="96"/>
      <c r="K27" s="96"/>
      <c r="L27" s="96"/>
      <c r="M27" s="374"/>
      <c r="N27" s="372"/>
      <c r="P27" s="74"/>
    </row>
    <row r="28" spans="1:16" ht="75.75" customHeight="1">
      <c r="A28" s="246" t="s">
        <v>49</v>
      </c>
      <c r="B28" s="292" t="s">
        <v>236</v>
      </c>
      <c r="C28" s="245" t="s">
        <v>50</v>
      </c>
      <c r="D28" s="44" t="s">
        <v>150</v>
      </c>
      <c r="E28" s="278" t="s">
        <v>331</v>
      </c>
      <c r="F28" s="278" t="s">
        <v>51</v>
      </c>
      <c r="G28" s="278">
        <v>36</v>
      </c>
      <c r="H28" s="99">
        <f>+H29+H30+H31+H32</f>
        <v>200</v>
      </c>
      <c r="I28" s="100"/>
      <c r="J28" s="100"/>
      <c r="K28" s="100"/>
      <c r="L28" s="100"/>
      <c r="M28" s="278" t="s">
        <v>52</v>
      </c>
      <c r="N28" s="291" t="s">
        <v>52</v>
      </c>
      <c r="O28" s="101"/>
      <c r="P28" s="74"/>
    </row>
    <row r="29" spans="1:14" s="27" customFormat="1" ht="33" customHeight="1">
      <c r="A29" s="260"/>
      <c r="B29" s="242"/>
      <c r="C29" s="367"/>
      <c r="D29" s="16" t="s">
        <v>53</v>
      </c>
      <c r="E29" s="279"/>
      <c r="F29" s="255"/>
      <c r="G29" s="279"/>
      <c r="H29" s="31">
        <v>50</v>
      </c>
      <c r="I29" s="21"/>
      <c r="J29" s="21"/>
      <c r="K29" s="21"/>
      <c r="L29" s="21"/>
      <c r="M29" s="279"/>
      <c r="N29" s="301"/>
    </row>
    <row r="30" spans="1:14" s="27" customFormat="1" ht="21" customHeight="1">
      <c r="A30" s="260"/>
      <c r="B30" s="242"/>
      <c r="C30" s="367"/>
      <c r="D30" s="16" t="s">
        <v>54</v>
      </c>
      <c r="E30" s="279"/>
      <c r="F30" s="255"/>
      <c r="G30" s="279"/>
      <c r="H30" s="31">
        <v>50</v>
      </c>
      <c r="I30" s="21"/>
      <c r="J30" s="21"/>
      <c r="K30" s="21"/>
      <c r="L30" s="21"/>
      <c r="M30" s="279"/>
      <c r="N30" s="301"/>
    </row>
    <row r="31" spans="1:14" s="27" customFormat="1" ht="20.25" customHeight="1">
      <c r="A31" s="260"/>
      <c r="B31" s="242"/>
      <c r="C31" s="367"/>
      <c r="D31" s="16" t="s">
        <v>55</v>
      </c>
      <c r="E31" s="279"/>
      <c r="F31" s="255"/>
      <c r="G31" s="279"/>
      <c r="H31" s="31">
        <v>50</v>
      </c>
      <c r="I31" s="21"/>
      <c r="J31" s="21"/>
      <c r="K31" s="21"/>
      <c r="L31" s="21"/>
      <c r="M31" s="279"/>
      <c r="N31" s="301"/>
    </row>
    <row r="32" spans="1:16" ht="16.5" customHeight="1" thickBot="1">
      <c r="A32" s="261"/>
      <c r="B32" s="243"/>
      <c r="C32" s="368"/>
      <c r="D32" s="40" t="s">
        <v>458</v>
      </c>
      <c r="E32" s="280"/>
      <c r="F32" s="256"/>
      <c r="G32" s="280"/>
      <c r="H32" s="34">
        <v>50</v>
      </c>
      <c r="I32" s="94"/>
      <c r="J32" s="94"/>
      <c r="K32" s="94"/>
      <c r="L32" s="94"/>
      <c r="M32" s="280"/>
      <c r="N32" s="302"/>
      <c r="P32" s="74"/>
    </row>
    <row r="33" spans="1:16" ht="81" customHeight="1">
      <c r="A33" s="260" t="s">
        <v>61</v>
      </c>
      <c r="B33" s="242" t="s">
        <v>463</v>
      </c>
      <c r="C33" s="376" t="s">
        <v>234</v>
      </c>
      <c r="D33" s="12" t="s">
        <v>151</v>
      </c>
      <c r="E33" s="325" t="s">
        <v>464</v>
      </c>
      <c r="F33" s="325" t="s">
        <v>56</v>
      </c>
      <c r="G33" s="325" t="s">
        <v>85</v>
      </c>
      <c r="H33" s="42">
        <f>+H34+H35+H36+H37</f>
        <v>20</v>
      </c>
      <c r="I33" s="186"/>
      <c r="J33" s="186"/>
      <c r="K33" s="186"/>
      <c r="L33" s="186"/>
      <c r="M33" s="278" t="s">
        <v>52</v>
      </c>
      <c r="N33" s="306" t="s">
        <v>52</v>
      </c>
      <c r="P33" s="74"/>
    </row>
    <row r="34" spans="1:14" s="27" customFormat="1" ht="24.75" customHeight="1">
      <c r="A34" s="260"/>
      <c r="B34" s="242"/>
      <c r="C34" s="367"/>
      <c r="D34" s="16" t="s">
        <v>57</v>
      </c>
      <c r="E34" s="279"/>
      <c r="F34" s="255"/>
      <c r="G34" s="279"/>
      <c r="H34" s="31">
        <v>5</v>
      </c>
      <c r="I34" s="21"/>
      <c r="J34" s="21"/>
      <c r="K34" s="21"/>
      <c r="L34" s="21"/>
      <c r="M34" s="279"/>
      <c r="N34" s="301"/>
    </row>
    <row r="35" spans="1:14" s="27" customFormat="1" ht="24.75" customHeight="1">
      <c r="A35" s="260"/>
      <c r="B35" s="242"/>
      <c r="C35" s="367"/>
      <c r="D35" s="16" t="s">
        <v>58</v>
      </c>
      <c r="E35" s="279"/>
      <c r="F35" s="255"/>
      <c r="G35" s="279"/>
      <c r="H35" s="31">
        <v>5</v>
      </c>
      <c r="I35" s="21"/>
      <c r="J35" s="21"/>
      <c r="K35" s="21"/>
      <c r="L35" s="21"/>
      <c r="M35" s="279"/>
      <c r="N35" s="301"/>
    </row>
    <row r="36" spans="1:14" s="27" customFormat="1" ht="24.75" customHeight="1">
      <c r="A36" s="260"/>
      <c r="B36" s="242"/>
      <c r="C36" s="367"/>
      <c r="D36" s="16" t="s">
        <v>59</v>
      </c>
      <c r="E36" s="279"/>
      <c r="F36" s="255"/>
      <c r="G36" s="279"/>
      <c r="H36" s="31">
        <v>5</v>
      </c>
      <c r="I36" s="21"/>
      <c r="J36" s="21"/>
      <c r="K36" s="21"/>
      <c r="L36" s="21"/>
      <c r="M36" s="279"/>
      <c r="N36" s="301"/>
    </row>
    <row r="37" spans="1:16" ht="93.75" customHeight="1" thickBot="1">
      <c r="A37" s="260"/>
      <c r="B37" s="242"/>
      <c r="C37" s="368"/>
      <c r="D37" s="40" t="s">
        <v>60</v>
      </c>
      <c r="E37" s="280"/>
      <c r="F37" s="256"/>
      <c r="G37" s="280"/>
      <c r="H37" s="34">
        <v>5</v>
      </c>
      <c r="I37" s="94"/>
      <c r="J37" s="94"/>
      <c r="K37" s="94"/>
      <c r="L37" s="94"/>
      <c r="M37" s="280"/>
      <c r="N37" s="302"/>
      <c r="P37" s="74"/>
    </row>
    <row r="38" spans="1:16" ht="132.75" customHeight="1">
      <c r="A38" s="61" t="s">
        <v>390</v>
      </c>
      <c r="B38" s="207"/>
      <c r="C38" s="292" t="s">
        <v>352</v>
      </c>
      <c r="D38" s="44" t="s">
        <v>459</v>
      </c>
      <c r="E38" s="242" t="s">
        <v>350</v>
      </c>
      <c r="F38" s="242" t="s">
        <v>383</v>
      </c>
      <c r="G38" s="242" t="s">
        <v>382</v>
      </c>
      <c r="H38" s="45">
        <f>+H39+H40+H41+H42</f>
        <v>245</v>
      </c>
      <c r="I38" s="95"/>
      <c r="J38" s="95"/>
      <c r="K38" s="95"/>
      <c r="L38" s="95"/>
      <c r="M38" s="29" t="s">
        <v>225</v>
      </c>
      <c r="N38" s="187" t="s">
        <v>351</v>
      </c>
      <c r="P38" s="74"/>
    </row>
    <row r="39" spans="1:16" ht="29.25" customHeight="1">
      <c r="A39" s="15"/>
      <c r="B39" s="15"/>
      <c r="C39" s="233"/>
      <c r="D39" s="16" t="s">
        <v>385</v>
      </c>
      <c r="E39" s="233"/>
      <c r="F39" s="233"/>
      <c r="G39" s="233"/>
      <c r="H39" s="20">
        <v>61.25</v>
      </c>
      <c r="I39" s="16"/>
      <c r="J39" s="16"/>
      <c r="K39" s="16"/>
      <c r="L39" s="16"/>
      <c r="M39" s="16"/>
      <c r="N39" s="16"/>
      <c r="P39" s="74"/>
    </row>
    <row r="40" spans="1:16" ht="26.25" customHeight="1">
      <c r="A40" s="15"/>
      <c r="B40" s="15"/>
      <c r="C40" s="233"/>
      <c r="D40" s="16" t="s">
        <v>386</v>
      </c>
      <c r="E40" s="233"/>
      <c r="F40" s="233"/>
      <c r="G40" s="233"/>
      <c r="H40" s="20">
        <v>61.25</v>
      </c>
      <c r="I40" s="16"/>
      <c r="J40" s="16"/>
      <c r="K40" s="16"/>
      <c r="L40" s="16"/>
      <c r="M40" s="16"/>
      <c r="N40" s="16"/>
      <c r="P40" s="74"/>
    </row>
    <row r="41" spans="1:16" ht="30" customHeight="1">
      <c r="A41" s="15"/>
      <c r="B41" s="15"/>
      <c r="C41" s="233"/>
      <c r="D41" s="16" t="s">
        <v>387</v>
      </c>
      <c r="E41" s="233"/>
      <c r="F41" s="233"/>
      <c r="G41" s="233"/>
      <c r="H41" s="20">
        <v>61.25</v>
      </c>
      <c r="I41" s="16"/>
      <c r="J41" s="16"/>
      <c r="K41" s="16"/>
      <c r="L41" s="16"/>
      <c r="M41" s="16"/>
      <c r="N41" s="16"/>
      <c r="P41" s="74"/>
    </row>
    <row r="42" spans="1:16" ht="30" customHeight="1">
      <c r="A42" s="15"/>
      <c r="B42" s="15"/>
      <c r="C42" s="233"/>
      <c r="D42" s="16" t="s">
        <v>388</v>
      </c>
      <c r="E42" s="234"/>
      <c r="F42" s="234"/>
      <c r="G42" s="234"/>
      <c r="H42" s="20">
        <v>61.25</v>
      </c>
      <c r="I42" s="16"/>
      <c r="J42" s="16"/>
      <c r="K42" s="16"/>
      <c r="L42" s="16"/>
      <c r="M42" s="16"/>
      <c r="N42" s="16"/>
      <c r="P42" s="74"/>
    </row>
    <row r="43" spans="1:16" ht="48" customHeight="1">
      <c r="A43" s="15"/>
      <c r="B43" s="15"/>
      <c r="C43" s="233"/>
      <c r="D43" s="16" t="s">
        <v>389</v>
      </c>
      <c r="E43" s="343" t="s">
        <v>430</v>
      </c>
      <c r="F43" s="343" t="s">
        <v>353</v>
      </c>
      <c r="G43" s="343">
        <v>0</v>
      </c>
      <c r="H43" s="20">
        <f>+H44+H45+H46+H47</f>
        <v>30</v>
      </c>
      <c r="I43" s="16"/>
      <c r="J43" s="16"/>
      <c r="K43" s="16"/>
      <c r="L43" s="16"/>
      <c r="M43" s="20" t="s">
        <v>225</v>
      </c>
      <c r="N43" s="20" t="s">
        <v>351</v>
      </c>
      <c r="P43" s="74"/>
    </row>
    <row r="44" spans="1:16" ht="30" customHeight="1">
      <c r="A44" s="15"/>
      <c r="B44" s="15"/>
      <c r="C44" s="233"/>
      <c r="D44" s="16" t="s">
        <v>354</v>
      </c>
      <c r="E44" s="344"/>
      <c r="F44" s="344"/>
      <c r="G44" s="344"/>
      <c r="H44" s="20">
        <v>7.5</v>
      </c>
      <c r="I44" s="16"/>
      <c r="J44" s="16"/>
      <c r="K44" s="16"/>
      <c r="L44" s="16"/>
      <c r="M44" s="16"/>
      <c r="N44" s="16"/>
      <c r="P44" s="74"/>
    </row>
    <row r="45" spans="1:16" ht="30" customHeight="1">
      <c r="A45" s="15"/>
      <c r="B45" s="15"/>
      <c r="C45" s="233"/>
      <c r="D45" s="176" t="s">
        <v>355</v>
      </c>
      <c r="E45" s="344"/>
      <c r="F45" s="344"/>
      <c r="G45" s="344"/>
      <c r="H45" s="20">
        <v>7.5</v>
      </c>
      <c r="I45" s="16"/>
      <c r="J45" s="16"/>
      <c r="K45" s="16"/>
      <c r="L45" s="16"/>
      <c r="M45" s="16"/>
      <c r="N45" s="16"/>
      <c r="P45" s="74"/>
    </row>
    <row r="46" spans="1:16" ht="30" customHeight="1">
      <c r="A46" s="15"/>
      <c r="B46" s="15"/>
      <c r="C46" s="233"/>
      <c r="D46" s="16" t="s">
        <v>356</v>
      </c>
      <c r="E46" s="344"/>
      <c r="F46" s="344"/>
      <c r="G46" s="344"/>
      <c r="H46" s="20">
        <v>7.5</v>
      </c>
      <c r="I46" s="16"/>
      <c r="J46" s="16"/>
      <c r="K46" s="16"/>
      <c r="L46" s="16"/>
      <c r="M46" s="16"/>
      <c r="N46" s="16"/>
      <c r="P46" s="74"/>
    </row>
    <row r="47" spans="1:16" ht="30" customHeight="1" thickBot="1">
      <c r="A47" s="23"/>
      <c r="B47" s="23"/>
      <c r="C47" s="313"/>
      <c r="D47" s="206" t="s">
        <v>357</v>
      </c>
      <c r="E47" s="345"/>
      <c r="F47" s="345"/>
      <c r="G47" s="345"/>
      <c r="H47" s="120">
        <v>7.5</v>
      </c>
      <c r="I47" s="40"/>
      <c r="J47" s="40"/>
      <c r="K47" s="40"/>
      <c r="L47" s="40"/>
      <c r="M47" s="40"/>
      <c r="N47" s="40"/>
      <c r="P47" s="74"/>
    </row>
    <row r="48" spans="1:16" ht="39" customHeight="1">
      <c r="A48" s="292" t="s">
        <v>61</v>
      </c>
      <c r="B48" s="292" t="s">
        <v>316</v>
      </c>
      <c r="C48" s="292" t="s">
        <v>320</v>
      </c>
      <c r="D48" s="15" t="s">
        <v>334</v>
      </c>
      <c r="E48" s="279" t="s">
        <v>109</v>
      </c>
      <c r="F48" s="289" t="s">
        <v>322</v>
      </c>
      <c r="G48" s="255" t="s">
        <v>85</v>
      </c>
      <c r="H48" s="45">
        <f>+H49+H50+H51+H52</f>
        <v>46</v>
      </c>
      <c r="I48" s="95"/>
      <c r="J48" s="95"/>
      <c r="K48" s="95"/>
      <c r="L48" s="95"/>
      <c r="M48" s="255" t="s">
        <v>332</v>
      </c>
      <c r="N48" s="255" t="s">
        <v>52</v>
      </c>
      <c r="P48" s="74"/>
    </row>
    <row r="49" spans="1:16" ht="25.5" customHeight="1">
      <c r="A49" s="242"/>
      <c r="B49" s="242"/>
      <c r="C49" s="242"/>
      <c r="D49" s="16" t="s">
        <v>226</v>
      </c>
      <c r="E49" s="344"/>
      <c r="F49" s="356"/>
      <c r="G49" s="236"/>
      <c r="H49" s="31">
        <v>46</v>
      </c>
      <c r="I49" s="96"/>
      <c r="J49" s="96"/>
      <c r="K49" s="96"/>
      <c r="L49" s="96"/>
      <c r="M49" s="236"/>
      <c r="N49" s="236"/>
      <c r="P49" s="74"/>
    </row>
    <row r="50" spans="1:16" ht="30.75" customHeight="1">
      <c r="A50" s="242"/>
      <c r="B50" s="242"/>
      <c r="C50" s="242"/>
      <c r="D50" s="16" t="s">
        <v>211</v>
      </c>
      <c r="E50" s="344"/>
      <c r="F50" s="356"/>
      <c r="G50" s="236"/>
      <c r="H50" s="31">
        <v>0</v>
      </c>
      <c r="I50" s="96"/>
      <c r="J50" s="96"/>
      <c r="K50" s="96"/>
      <c r="L50" s="96"/>
      <c r="M50" s="236"/>
      <c r="N50" s="236"/>
      <c r="P50" s="74"/>
    </row>
    <row r="51" spans="1:16" ht="27" customHeight="1">
      <c r="A51" s="242"/>
      <c r="B51" s="242"/>
      <c r="C51" s="242"/>
      <c r="D51" s="16" t="s">
        <v>321</v>
      </c>
      <c r="E51" s="344"/>
      <c r="F51" s="356"/>
      <c r="G51" s="236"/>
      <c r="H51" s="31">
        <v>0</v>
      </c>
      <c r="I51" s="96"/>
      <c r="J51" s="96"/>
      <c r="K51" s="96"/>
      <c r="L51" s="96"/>
      <c r="M51" s="236"/>
      <c r="N51" s="236"/>
      <c r="P51" s="74"/>
    </row>
    <row r="52" spans="1:16" ht="23.25" customHeight="1" thickBot="1">
      <c r="A52" s="242"/>
      <c r="B52" s="242"/>
      <c r="C52" s="242"/>
      <c r="D52" s="40" t="s">
        <v>125</v>
      </c>
      <c r="E52" s="345"/>
      <c r="F52" s="357"/>
      <c r="G52" s="349"/>
      <c r="H52" s="34">
        <v>0</v>
      </c>
      <c r="I52" s="94"/>
      <c r="J52" s="94"/>
      <c r="K52" s="94"/>
      <c r="L52" s="94"/>
      <c r="M52" s="349"/>
      <c r="N52" s="349"/>
      <c r="P52" s="74"/>
    </row>
    <row r="53" spans="1:16" ht="112.5" customHeight="1">
      <c r="A53" s="233"/>
      <c r="B53" s="233"/>
      <c r="C53" s="233"/>
      <c r="D53" s="44" t="s">
        <v>335</v>
      </c>
      <c r="E53" s="348" t="s">
        <v>109</v>
      </c>
      <c r="F53" s="348" t="s">
        <v>323</v>
      </c>
      <c r="G53" s="305" t="s">
        <v>85</v>
      </c>
      <c r="H53" s="45">
        <f>+H54+H55+H56+H57</f>
        <v>100</v>
      </c>
      <c r="I53" s="186"/>
      <c r="J53" s="186"/>
      <c r="K53" s="186"/>
      <c r="L53" s="186"/>
      <c r="M53" s="348" t="s">
        <v>333</v>
      </c>
      <c r="N53" s="348" t="s">
        <v>333</v>
      </c>
      <c r="P53" s="74"/>
    </row>
    <row r="54" spans="1:16" ht="37.5" customHeight="1">
      <c r="A54" s="233"/>
      <c r="B54" s="233"/>
      <c r="C54" s="233"/>
      <c r="D54" s="16" t="s">
        <v>460</v>
      </c>
      <c r="E54" s="344"/>
      <c r="F54" s="344"/>
      <c r="G54" s="236"/>
      <c r="H54" s="31">
        <v>0.2</v>
      </c>
      <c r="I54" s="96"/>
      <c r="J54" s="96"/>
      <c r="K54" s="96"/>
      <c r="L54" s="96"/>
      <c r="M54" s="344"/>
      <c r="N54" s="344"/>
      <c r="P54" s="74"/>
    </row>
    <row r="55" spans="1:16" ht="50.25" customHeight="1">
      <c r="A55" s="233"/>
      <c r="B55" s="233"/>
      <c r="C55" s="233"/>
      <c r="D55" s="16" t="s">
        <v>461</v>
      </c>
      <c r="E55" s="344"/>
      <c r="F55" s="344"/>
      <c r="G55" s="236"/>
      <c r="H55" s="31">
        <v>0.5</v>
      </c>
      <c r="I55" s="96"/>
      <c r="J55" s="96"/>
      <c r="K55" s="96"/>
      <c r="L55" s="96"/>
      <c r="M55" s="344"/>
      <c r="N55" s="344"/>
      <c r="P55" s="74"/>
    </row>
    <row r="56" spans="1:16" ht="39" customHeight="1">
      <c r="A56" s="233"/>
      <c r="B56" s="233"/>
      <c r="C56" s="233"/>
      <c r="D56" s="16" t="s">
        <v>324</v>
      </c>
      <c r="E56" s="344"/>
      <c r="F56" s="344"/>
      <c r="G56" s="236"/>
      <c r="H56" s="31">
        <v>49.3</v>
      </c>
      <c r="I56" s="96"/>
      <c r="J56" s="96"/>
      <c r="K56" s="96"/>
      <c r="L56" s="96"/>
      <c r="M56" s="344"/>
      <c r="N56" s="344"/>
      <c r="P56" s="74"/>
    </row>
    <row r="57" spans="1:16" ht="36" customHeight="1" thickBot="1">
      <c r="A57" s="233"/>
      <c r="B57" s="233"/>
      <c r="C57" s="233"/>
      <c r="D57" s="40" t="s">
        <v>325</v>
      </c>
      <c r="E57" s="345"/>
      <c r="F57" s="345"/>
      <c r="G57" s="349"/>
      <c r="H57" s="34">
        <v>50</v>
      </c>
      <c r="I57" s="94"/>
      <c r="J57" s="94"/>
      <c r="K57" s="94"/>
      <c r="L57" s="94"/>
      <c r="M57" s="345"/>
      <c r="N57" s="345"/>
      <c r="P57" s="74"/>
    </row>
    <row r="58" spans="1:16" ht="65.25" customHeight="1">
      <c r="A58" s="233"/>
      <c r="B58" s="233"/>
      <c r="C58" s="233"/>
      <c r="D58" s="44" t="s">
        <v>339</v>
      </c>
      <c r="E58" s="348" t="s">
        <v>109</v>
      </c>
      <c r="F58" s="348" t="s">
        <v>326</v>
      </c>
      <c r="G58" s="305">
        <v>161</v>
      </c>
      <c r="H58" s="45">
        <f>+H59+H60+H61+H62</f>
        <v>240</v>
      </c>
      <c r="I58" s="95"/>
      <c r="J58" s="95"/>
      <c r="K58" s="95"/>
      <c r="L58" s="95"/>
      <c r="M58" s="305" t="s">
        <v>332</v>
      </c>
      <c r="N58" s="348" t="s">
        <v>336</v>
      </c>
      <c r="P58" s="74"/>
    </row>
    <row r="59" spans="1:16" ht="19.5" customHeight="1">
      <c r="A59" s="233"/>
      <c r="B59" s="233"/>
      <c r="C59" s="233"/>
      <c r="D59" s="16" t="s">
        <v>327</v>
      </c>
      <c r="E59" s="344"/>
      <c r="F59" s="344"/>
      <c r="G59" s="236"/>
      <c r="H59" s="31">
        <v>60</v>
      </c>
      <c r="I59" s="96"/>
      <c r="J59" s="96"/>
      <c r="K59" s="96"/>
      <c r="L59" s="96"/>
      <c r="M59" s="346"/>
      <c r="N59" s="344"/>
      <c r="O59" s="190">
        <f>+H58+H53+H48+H43+H38+H33</f>
        <v>681</v>
      </c>
      <c r="P59" s="74"/>
    </row>
    <row r="60" spans="1:16" ht="25.5" customHeight="1">
      <c r="A60" s="233"/>
      <c r="B60" s="233"/>
      <c r="C60" s="233"/>
      <c r="D60" s="16" t="s">
        <v>328</v>
      </c>
      <c r="E60" s="344"/>
      <c r="F60" s="344"/>
      <c r="G60" s="236"/>
      <c r="H60" s="31">
        <v>60</v>
      </c>
      <c r="I60" s="96"/>
      <c r="J60" s="96"/>
      <c r="K60" s="96"/>
      <c r="L60" s="96"/>
      <c r="M60" s="346"/>
      <c r="N60" s="344"/>
      <c r="P60" s="74"/>
    </row>
    <row r="61" spans="1:16" ht="24" customHeight="1">
      <c r="A61" s="233"/>
      <c r="B61" s="233"/>
      <c r="C61" s="233"/>
      <c r="D61" s="16" t="s">
        <v>329</v>
      </c>
      <c r="E61" s="344"/>
      <c r="F61" s="344"/>
      <c r="G61" s="236"/>
      <c r="H61" s="31">
        <v>60</v>
      </c>
      <c r="I61" s="96"/>
      <c r="J61" s="96"/>
      <c r="K61" s="96"/>
      <c r="L61" s="96"/>
      <c r="M61" s="346"/>
      <c r="N61" s="344"/>
      <c r="P61" s="74"/>
    </row>
    <row r="62" spans="1:16" ht="36.75" customHeight="1" thickBot="1">
      <c r="A62" s="313"/>
      <c r="B62" s="313"/>
      <c r="C62" s="313"/>
      <c r="D62" s="40" t="s">
        <v>330</v>
      </c>
      <c r="E62" s="345"/>
      <c r="F62" s="345"/>
      <c r="G62" s="349"/>
      <c r="H62" s="34">
        <v>60</v>
      </c>
      <c r="I62" s="94"/>
      <c r="J62" s="94"/>
      <c r="K62" s="94"/>
      <c r="L62" s="94"/>
      <c r="M62" s="347"/>
      <c r="N62" s="345"/>
      <c r="P62" s="74"/>
    </row>
    <row r="63" spans="1:27" s="107" customFormat="1" ht="21.75" customHeight="1" thickBot="1">
      <c r="A63" s="102"/>
      <c r="B63" s="350" t="s">
        <v>20</v>
      </c>
      <c r="C63" s="351"/>
      <c r="D63" s="351"/>
      <c r="E63" s="351"/>
      <c r="F63" s="351"/>
      <c r="G63" s="351"/>
      <c r="H63" s="103">
        <f>+H58+H53+H48+H43+H38+H33+H28+H23+H18+H13+H8</f>
        <v>3639</v>
      </c>
      <c r="I63" s="104"/>
      <c r="J63" s="104"/>
      <c r="K63" s="104"/>
      <c r="L63" s="104"/>
      <c r="M63" s="104"/>
      <c r="N63" s="105"/>
      <c r="O63" s="106"/>
      <c r="P63" s="106"/>
      <c r="Q63" s="106"/>
      <c r="R63" s="106"/>
      <c r="S63" s="106"/>
      <c r="T63" s="106"/>
      <c r="U63" s="106"/>
      <c r="V63" s="106"/>
      <c r="W63" s="106"/>
      <c r="X63" s="106"/>
      <c r="Y63" s="106"/>
      <c r="Z63" s="106"/>
      <c r="AA63" s="106"/>
    </row>
    <row r="64" spans="1:27" s="107" customFormat="1" ht="21.75" customHeight="1">
      <c r="A64" s="341" t="s">
        <v>384</v>
      </c>
      <c r="B64" s="342"/>
      <c r="C64" s="342"/>
      <c r="D64" s="342"/>
      <c r="E64" s="342"/>
      <c r="F64" s="342"/>
      <c r="G64" s="342"/>
      <c r="H64" s="342"/>
      <c r="I64" s="342"/>
      <c r="J64" s="342"/>
      <c r="K64" s="342"/>
      <c r="L64" s="342"/>
      <c r="M64" s="342"/>
      <c r="N64" s="342"/>
      <c r="O64" s="106"/>
      <c r="P64" s="106"/>
      <c r="Q64" s="106"/>
      <c r="R64" s="106"/>
      <c r="S64" s="106"/>
      <c r="T64" s="106"/>
      <c r="U64" s="106"/>
      <c r="V64" s="106"/>
      <c r="W64" s="106"/>
      <c r="X64" s="106"/>
      <c r="Y64" s="106"/>
      <c r="Z64" s="106"/>
      <c r="AA64" s="106"/>
    </row>
    <row r="65" spans="1:27" ht="13.5" customHeight="1">
      <c r="A65" s="340" t="s">
        <v>314</v>
      </c>
      <c r="B65" s="340"/>
      <c r="C65" s="340"/>
      <c r="D65" s="340"/>
      <c r="E65" s="340"/>
      <c r="F65" s="340"/>
      <c r="G65" s="340"/>
      <c r="H65" s="340"/>
      <c r="I65" s="340"/>
      <c r="J65" s="340"/>
      <c r="K65" s="340"/>
      <c r="L65" s="340"/>
      <c r="M65" s="340"/>
      <c r="N65" s="340"/>
      <c r="O65" s="108"/>
      <c r="P65" s="108"/>
      <c r="Q65" s="108"/>
      <c r="R65" s="108"/>
      <c r="S65" s="108"/>
      <c r="T65" s="108"/>
      <c r="U65" s="108"/>
      <c r="V65" s="108"/>
      <c r="W65" s="108"/>
      <c r="X65" s="108"/>
      <c r="Y65" s="108"/>
      <c r="Z65" s="108"/>
      <c r="AA65" s="108"/>
    </row>
    <row r="66" spans="1:15" s="2" customFormat="1" ht="13.5" customHeight="1">
      <c r="A66" s="230" t="s">
        <v>258</v>
      </c>
      <c r="B66" s="231"/>
      <c r="C66" s="231"/>
      <c r="D66" s="231"/>
      <c r="E66" s="231"/>
      <c r="F66" s="231"/>
      <c r="G66" s="231"/>
      <c r="H66" s="231"/>
      <c r="I66" s="68"/>
      <c r="J66" s="68"/>
      <c r="K66" s="68"/>
      <c r="L66" s="68"/>
      <c r="M66" s="68"/>
      <c r="N66" s="68"/>
      <c r="O66" s="68"/>
    </row>
    <row r="67" spans="1:15" s="2" customFormat="1" ht="13.5" customHeight="1">
      <c r="A67" s="230" t="s">
        <v>474</v>
      </c>
      <c r="B67" s="231"/>
      <c r="C67" s="231"/>
      <c r="D67" s="231"/>
      <c r="E67" s="231"/>
      <c r="F67" s="231"/>
      <c r="G67" s="231"/>
      <c r="H67" s="231"/>
      <c r="I67" s="68"/>
      <c r="J67" s="68"/>
      <c r="K67" s="68"/>
      <c r="L67" s="68"/>
      <c r="M67" s="68"/>
      <c r="N67" s="68"/>
      <c r="O67" s="68"/>
    </row>
    <row r="68" spans="1:15" s="2" customFormat="1" ht="13.5" customHeight="1">
      <c r="A68" s="230" t="s">
        <v>260</v>
      </c>
      <c r="B68" s="231"/>
      <c r="C68" s="231"/>
      <c r="D68" s="231"/>
      <c r="E68" s="231"/>
      <c r="F68" s="231"/>
      <c r="G68" s="231"/>
      <c r="H68" s="231"/>
      <c r="I68" s="68"/>
      <c r="J68" s="68"/>
      <c r="K68" s="68"/>
      <c r="L68" s="68"/>
      <c r="M68" s="68"/>
      <c r="N68" s="68"/>
      <c r="O68" s="68"/>
    </row>
    <row r="69" spans="1:15" s="2" customFormat="1" ht="13.5" customHeight="1">
      <c r="A69" s="230" t="s">
        <v>259</v>
      </c>
      <c r="B69" s="231"/>
      <c r="C69" s="231"/>
      <c r="D69" s="231"/>
      <c r="E69" s="231"/>
      <c r="F69" s="231"/>
      <c r="G69" s="231"/>
      <c r="H69" s="231"/>
      <c r="I69" s="68"/>
      <c r="J69" s="68"/>
      <c r="K69" s="68"/>
      <c r="L69" s="68"/>
      <c r="M69" s="68"/>
      <c r="N69" s="68"/>
      <c r="O69" s="68"/>
    </row>
    <row r="70" spans="1:27" s="1" customFormat="1" ht="13.5" customHeight="1">
      <c r="A70" s="247" t="s">
        <v>231</v>
      </c>
      <c r="B70" s="248"/>
      <c r="C70" s="248"/>
      <c r="D70" s="248"/>
      <c r="E70" s="248"/>
      <c r="F70" s="248"/>
      <c r="G70" s="248"/>
      <c r="H70" s="248"/>
      <c r="I70" s="248"/>
      <c r="J70" s="248"/>
      <c r="K70" s="248"/>
      <c r="L70" s="248"/>
      <c r="M70" s="248"/>
      <c r="N70" s="248"/>
      <c r="O70" s="248"/>
      <c r="P70" s="248"/>
      <c r="Q70" s="70"/>
      <c r="R70" s="70"/>
      <c r="S70" s="70"/>
      <c r="T70" s="70"/>
      <c r="U70" s="70"/>
      <c r="V70" s="70"/>
      <c r="W70" s="70"/>
      <c r="X70" s="70"/>
      <c r="Y70" s="70"/>
      <c r="Z70" s="70"/>
      <c r="AA70" s="70"/>
    </row>
  </sheetData>
  <sheetProtection/>
  <mergeCells count="87">
    <mergeCell ref="C18:C22"/>
    <mergeCell ref="M33:M37"/>
    <mergeCell ref="F28:F32"/>
    <mergeCell ref="F23:F27"/>
    <mergeCell ref="B8:B12"/>
    <mergeCell ref="C23:C27"/>
    <mergeCell ref="E13:E17"/>
    <mergeCell ref="M18:M22"/>
    <mergeCell ref="C33:C37"/>
    <mergeCell ref="C28:C32"/>
    <mergeCell ref="B13:B22"/>
    <mergeCell ref="N28:N32"/>
    <mergeCell ref="E28:E32"/>
    <mergeCell ref="C8:C12"/>
    <mergeCell ref="A13:A22"/>
    <mergeCell ref="N23:N27"/>
    <mergeCell ref="G23:G27"/>
    <mergeCell ref="M23:M27"/>
    <mergeCell ref="F13:F17"/>
    <mergeCell ref="A5:N5"/>
    <mergeCell ref="A6:B6"/>
    <mergeCell ref="I7:L7"/>
    <mergeCell ref="C6:C7"/>
    <mergeCell ref="G18:G22"/>
    <mergeCell ref="F6:F7"/>
    <mergeCell ref="G6:G7"/>
    <mergeCell ref="H6:H7"/>
    <mergeCell ref="M6:M7"/>
    <mergeCell ref="C13:C17"/>
    <mergeCell ref="A2:N2"/>
    <mergeCell ref="D6:D7"/>
    <mergeCell ref="A4:N4"/>
    <mergeCell ref="N6:N7"/>
    <mergeCell ref="E8:E12"/>
    <mergeCell ref="B48:B62"/>
    <mergeCell ref="G28:G32"/>
    <mergeCell ref="E33:E37"/>
    <mergeCell ref="A48:A62"/>
    <mergeCell ref="A3:N3"/>
    <mergeCell ref="E6:E7"/>
    <mergeCell ref="E53:E57"/>
    <mergeCell ref="F53:F57"/>
    <mergeCell ref="G53:G57"/>
    <mergeCell ref="F8:F12"/>
    <mergeCell ref="F48:F52"/>
    <mergeCell ref="G48:G52"/>
    <mergeCell ref="G13:G17"/>
    <mergeCell ref="A70:P70"/>
    <mergeCell ref="N33:N37"/>
    <mergeCell ref="M28:M32"/>
    <mergeCell ref="F33:F37"/>
    <mergeCell ref="G33:G37"/>
    <mergeCell ref="N18:N22"/>
    <mergeCell ref="F18:F22"/>
    <mergeCell ref="E18:E22"/>
    <mergeCell ref="N58:N62"/>
    <mergeCell ref="E48:E52"/>
    <mergeCell ref="M48:M52"/>
    <mergeCell ref="N48:N52"/>
    <mergeCell ref="A66:H66"/>
    <mergeCell ref="A67:H67"/>
    <mergeCell ref="A68:H68"/>
    <mergeCell ref="A69:H69"/>
    <mergeCell ref="E58:E62"/>
    <mergeCell ref="F58:F62"/>
    <mergeCell ref="G58:G62"/>
    <mergeCell ref="B63:G63"/>
    <mergeCell ref="A65:N65"/>
    <mergeCell ref="A64:N64"/>
    <mergeCell ref="E43:E47"/>
    <mergeCell ref="F43:F47"/>
    <mergeCell ref="G43:G47"/>
    <mergeCell ref="C38:C47"/>
    <mergeCell ref="C48:C62"/>
    <mergeCell ref="M58:M62"/>
    <mergeCell ref="N53:N57"/>
    <mergeCell ref="M53:M57"/>
    <mergeCell ref="B23:B27"/>
    <mergeCell ref="A8:A12"/>
    <mergeCell ref="A23:A27"/>
    <mergeCell ref="E38:E42"/>
    <mergeCell ref="F38:F42"/>
    <mergeCell ref="G38:G42"/>
    <mergeCell ref="A33:A37"/>
    <mergeCell ref="B28:B32"/>
    <mergeCell ref="A28:A32"/>
    <mergeCell ref="B33:B37"/>
  </mergeCells>
  <printOptions/>
  <pageMargins left="0.25" right="0.26" top="0.41" bottom="0.49" header="0.2362204724409449" footer="0.2755905511811024"/>
  <pageSetup horizontalDpi="300" verticalDpi="300" orientation="landscape" scale="80" r:id="rId2"/>
  <headerFooter alignWithMargins="0">
    <oddFooter>&amp;CPágina &amp;P</oddFooter>
  </headerFooter>
  <drawing r:id="rId1"/>
</worksheet>
</file>

<file path=xl/worksheets/sheet4.xml><?xml version="1.0" encoding="utf-8"?>
<worksheet xmlns="http://schemas.openxmlformats.org/spreadsheetml/2006/main" xmlns:r="http://schemas.openxmlformats.org/officeDocument/2006/relationships">
  <dimension ref="A1:AF130"/>
  <sheetViews>
    <sheetView zoomScalePageLayoutView="0" workbookViewId="0" topLeftCell="A82">
      <selection activeCell="A90" sqref="A90:H90"/>
    </sheetView>
  </sheetViews>
  <sheetFormatPr defaultColWidth="11.421875" defaultRowHeight="12.75"/>
  <cols>
    <col min="1" max="1" width="16.8515625" style="3" customWidth="1"/>
    <col min="2" max="2" width="20.57421875" style="3" customWidth="1"/>
    <col min="3" max="3" width="18.28125" style="3" customWidth="1"/>
    <col min="4" max="4" width="19.57421875" style="3" customWidth="1"/>
    <col min="5" max="5" width="14.140625" style="3" customWidth="1"/>
    <col min="6" max="6" width="15.00390625" style="3" customWidth="1"/>
    <col min="7" max="8" width="11.421875" style="3" customWidth="1"/>
    <col min="9" max="9" width="12.7109375" style="3" customWidth="1"/>
    <col min="10" max="13" width="11.421875" style="3" customWidth="1"/>
    <col min="14" max="14" width="22.7109375" style="3" customWidth="1"/>
    <col min="15" max="16384" width="11.421875" style="3" customWidth="1"/>
  </cols>
  <sheetData>
    <row r="1" spans="1:10" ht="12">
      <c r="A1" s="358" t="s">
        <v>30</v>
      </c>
      <c r="B1" s="358"/>
      <c r="C1" s="358"/>
      <c r="D1" s="358"/>
      <c r="E1" s="358"/>
      <c r="F1" s="358"/>
      <c r="G1" s="358"/>
      <c r="H1" s="358"/>
      <c r="I1" s="358"/>
      <c r="J1" s="358"/>
    </row>
    <row r="2" spans="1:10" ht="12">
      <c r="A2" s="359" t="s">
        <v>62</v>
      </c>
      <c r="B2" s="359"/>
      <c r="C2" s="359"/>
      <c r="D2" s="359"/>
      <c r="E2" s="359"/>
      <c r="F2" s="359"/>
      <c r="G2" s="359"/>
      <c r="H2" s="359"/>
      <c r="I2" s="359"/>
      <c r="J2" s="359"/>
    </row>
    <row r="3" spans="1:10" ht="25.5" customHeight="1">
      <c r="A3" s="359" t="s">
        <v>63</v>
      </c>
      <c r="B3" s="359"/>
      <c r="C3" s="359"/>
      <c r="D3" s="359"/>
      <c r="E3" s="359"/>
      <c r="F3" s="359"/>
      <c r="G3" s="359"/>
      <c r="H3" s="359"/>
      <c r="I3" s="359"/>
      <c r="J3" s="359"/>
    </row>
    <row r="4" spans="1:10" ht="70.5" customHeight="1" thickBot="1">
      <c r="A4" s="401" t="s">
        <v>235</v>
      </c>
      <c r="B4" s="402"/>
      <c r="C4" s="402"/>
      <c r="D4" s="402"/>
      <c r="E4" s="402"/>
      <c r="F4" s="402"/>
      <c r="G4" s="402"/>
      <c r="H4" s="402"/>
      <c r="I4" s="402"/>
      <c r="J4" s="402"/>
    </row>
    <row r="5" spans="1:10" ht="35.25" customHeight="1">
      <c r="A5" s="274" t="s">
        <v>31</v>
      </c>
      <c r="B5" s="400"/>
      <c r="C5" s="267" t="s">
        <v>17</v>
      </c>
      <c r="D5" s="267" t="s">
        <v>23</v>
      </c>
      <c r="E5" s="267" t="s">
        <v>199</v>
      </c>
      <c r="F5" s="267" t="s">
        <v>18</v>
      </c>
      <c r="G5" s="267" t="s">
        <v>29</v>
      </c>
      <c r="H5" s="267" t="s">
        <v>21</v>
      </c>
      <c r="I5" s="267" t="s">
        <v>22</v>
      </c>
      <c r="J5" s="265" t="s">
        <v>19</v>
      </c>
    </row>
    <row r="6" spans="1:10" ht="36" customHeight="1" thickBot="1">
      <c r="A6" s="91" t="s">
        <v>25</v>
      </c>
      <c r="B6" s="8" t="s">
        <v>24</v>
      </c>
      <c r="C6" s="355"/>
      <c r="D6" s="355"/>
      <c r="E6" s="355"/>
      <c r="F6" s="355"/>
      <c r="G6" s="355"/>
      <c r="H6" s="355"/>
      <c r="I6" s="355"/>
      <c r="J6" s="360"/>
    </row>
    <row r="7" spans="1:12" ht="47.25" customHeight="1">
      <c r="A7" s="257" t="s">
        <v>79</v>
      </c>
      <c r="B7" s="244" t="s">
        <v>78</v>
      </c>
      <c r="C7" s="244" t="s">
        <v>465</v>
      </c>
      <c r="D7" s="12" t="s">
        <v>86</v>
      </c>
      <c r="E7" s="292" t="s">
        <v>84</v>
      </c>
      <c r="F7" s="292" t="s">
        <v>415</v>
      </c>
      <c r="G7" s="305" t="s">
        <v>85</v>
      </c>
      <c r="H7" s="13">
        <f>+H8+H9+H10+H11</f>
        <v>100</v>
      </c>
      <c r="I7" s="305" t="s">
        <v>77</v>
      </c>
      <c r="J7" s="281" t="s">
        <v>466</v>
      </c>
      <c r="K7" s="2"/>
      <c r="L7" s="2"/>
    </row>
    <row r="8" spans="1:12" ht="19.5" customHeight="1">
      <c r="A8" s="260"/>
      <c r="B8" s="242"/>
      <c r="C8" s="242"/>
      <c r="D8" s="16" t="s">
        <v>80</v>
      </c>
      <c r="E8" s="279"/>
      <c r="F8" s="279"/>
      <c r="G8" s="255"/>
      <c r="H8" s="31">
        <v>25</v>
      </c>
      <c r="I8" s="255"/>
      <c r="J8" s="282"/>
      <c r="K8" s="109"/>
      <c r="L8" s="2"/>
    </row>
    <row r="9" spans="1:12" ht="17.25" customHeight="1">
      <c r="A9" s="260"/>
      <c r="B9" s="242"/>
      <c r="C9" s="242"/>
      <c r="D9" s="16" t="s">
        <v>81</v>
      </c>
      <c r="E9" s="279"/>
      <c r="F9" s="279"/>
      <c r="G9" s="255"/>
      <c r="H9" s="31">
        <v>25</v>
      </c>
      <c r="I9" s="255"/>
      <c r="J9" s="282"/>
      <c r="K9" s="22"/>
      <c r="L9" s="22"/>
    </row>
    <row r="10" spans="1:12" ht="19.5" customHeight="1">
      <c r="A10" s="260"/>
      <c r="B10" s="242"/>
      <c r="C10" s="242"/>
      <c r="D10" s="16" t="s">
        <v>82</v>
      </c>
      <c r="E10" s="279"/>
      <c r="F10" s="279"/>
      <c r="G10" s="255"/>
      <c r="H10" s="31">
        <v>25</v>
      </c>
      <c r="I10" s="255"/>
      <c r="J10" s="282"/>
      <c r="K10" s="22"/>
      <c r="L10" s="22"/>
    </row>
    <row r="11" spans="1:12" ht="32.25" customHeight="1" thickBot="1">
      <c r="A11" s="260"/>
      <c r="B11" s="243"/>
      <c r="C11" s="243"/>
      <c r="D11" s="23" t="s">
        <v>83</v>
      </c>
      <c r="E11" s="280"/>
      <c r="F11" s="280"/>
      <c r="G11" s="256"/>
      <c r="H11" s="48">
        <v>25</v>
      </c>
      <c r="I11" s="256"/>
      <c r="J11" s="283"/>
      <c r="K11" s="27"/>
      <c r="L11" s="27"/>
    </row>
    <row r="12" spans="1:12" ht="39.75" customHeight="1">
      <c r="A12" s="260"/>
      <c r="B12" s="244" t="s">
        <v>87</v>
      </c>
      <c r="C12" s="244" t="s">
        <v>88</v>
      </c>
      <c r="D12" s="12" t="s">
        <v>93</v>
      </c>
      <c r="E12" s="292" t="s">
        <v>84</v>
      </c>
      <c r="F12" s="292" t="s">
        <v>416</v>
      </c>
      <c r="G12" s="292" t="s">
        <v>85</v>
      </c>
      <c r="H12" s="13">
        <f>+H13+H14+H15+H16</f>
        <v>14</v>
      </c>
      <c r="I12" s="403" t="s">
        <v>152</v>
      </c>
      <c r="J12" s="404" t="s">
        <v>77</v>
      </c>
      <c r="K12" s="2"/>
      <c r="L12" s="2"/>
    </row>
    <row r="13" spans="1:12" ht="18" customHeight="1">
      <c r="A13" s="260"/>
      <c r="B13" s="242"/>
      <c r="C13" s="242"/>
      <c r="D13" s="16" t="s">
        <v>89</v>
      </c>
      <c r="E13" s="344"/>
      <c r="F13" s="344"/>
      <c r="G13" s="344"/>
      <c r="H13" s="20">
        <v>3.5</v>
      </c>
      <c r="I13" s="255"/>
      <c r="J13" s="282"/>
      <c r="K13" s="2"/>
      <c r="L13" s="2"/>
    </row>
    <row r="14" spans="1:12" ht="15.75" customHeight="1">
      <c r="A14" s="260"/>
      <c r="B14" s="242"/>
      <c r="C14" s="242"/>
      <c r="D14" s="16" t="s">
        <v>90</v>
      </c>
      <c r="E14" s="344"/>
      <c r="F14" s="344"/>
      <c r="G14" s="344"/>
      <c r="H14" s="20">
        <v>3.5</v>
      </c>
      <c r="I14" s="255"/>
      <c r="J14" s="282"/>
      <c r="K14" s="22"/>
      <c r="L14" s="22"/>
    </row>
    <row r="15" spans="1:12" ht="18.75" customHeight="1">
      <c r="A15" s="260"/>
      <c r="B15" s="242"/>
      <c r="C15" s="242"/>
      <c r="D15" s="16" t="s">
        <v>91</v>
      </c>
      <c r="E15" s="344"/>
      <c r="F15" s="344"/>
      <c r="G15" s="344"/>
      <c r="H15" s="20">
        <v>3.5</v>
      </c>
      <c r="I15" s="255"/>
      <c r="J15" s="282"/>
      <c r="K15" s="22"/>
      <c r="L15" s="22"/>
    </row>
    <row r="16" spans="1:12" ht="24.75" customHeight="1" thickBot="1">
      <c r="A16" s="261"/>
      <c r="B16" s="243"/>
      <c r="C16" s="243"/>
      <c r="D16" s="23" t="s">
        <v>92</v>
      </c>
      <c r="E16" s="345"/>
      <c r="F16" s="345"/>
      <c r="G16" s="345"/>
      <c r="H16" s="24">
        <v>3.5</v>
      </c>
      <c r="I16" s="256"/>
      <c r="J16" s="283"/>
      <c r="K16" s="22"/>
      <c r="L16" s="22"/>
    </row>
    <row r="17" spans="1:12" ht="43.5" customHeight="1">
      <c r="A17" s="257" t="s">
        <v>165</v>
      </c>
      <c r="B17" s="244" t="s">
        <v>166</v>
      </c>
      <c r="C17" s="244" t="s">
        <v>96</v>
      </c>
      <c r="D17" s="12" t="s">
        <v>97</v>
      </c>
      <c r="E17" s="244" t="s">
        <v>84</v>
      </c>
      <c r="F17" s="244" t="s">
        <v>417</v>
      </c>
      <c r="G17" s="278">
        <v>50</v>
      </c>
      <c r="H17" s="110">
        <f>+H18+H19+H20+H21</f>
        <v>85</v>
      </c>
      <c r="I17" s="278" t="s">
        <v>102</v>
      </c>
      <c r="J17" s="306" t="s">
        <v>52</v>
      </c>
      <c r="K17" s="22"/>
      <c r="L17" s="22"/>
    </row>
    <row r="18" spans="1:12" ht="27" customHeight="1">
      <c r="A18" s="260"/>
      <c r="B18" s="242"/>
      <c r="C18" s="242"/>
      <c r="D18" s="16" t="s">
        <v>98</v>
      </c>
      <c r="E18" s="242"/>
      <c r="F18" s="242"/>
      <c r="G18" s="255"/>
      <c r="H18" s="80">
        <v>21.25</v>
      </c>
      <c r="I18" s="255"/>
      <c r="J18" s="282"/>
      <c r="K18" s="22"/>
      <c r="L18" s="22"/>
    </row>
    <row r="19" spans="1:12" ht="21.75" customHeight="1">
      <c r="A19" s="260"/>
      <c r="B19" s="242"/>
      <c r="C19" s="242"/>
      <c r="D19" s="16" t="s">
        <v>99</v>
      </c>
      <c r="E19" s="242"/>
      <c r="F19" s="242"/>
      <c r="G19" s="255"/>
      <c r="H19" s="80">
        <v>21.25</v>
      </c>
      <c r="I19" s="255"/>
      <c r="J19" s="282"/>
      <c r="K19" s="22"/>
      <c r="L19" s="22"/>
    </row>
    <row r="20" spans="1:12" ht="22.5" customHeight="1">
      <c r="A20" s="260"/>
      <c r="B20" s="242"/>
      <c r="C20" s="242"/>
      <c r="D20" s="16" t="s">
        <v>100</v>
      </c>
      <c r="E20" s="242"/>
      <c r="F20" s="242"/>
      <c r="G20" s="255"/>
      <c r="H20" s="80">
        <v>21.25</v>
      </c>
      <c r="I20" s="255"/>
      <c r="J20" s="282"/>
      <c r="K20" s="22"/>
      <c r="L20" s="22"/>
    </row>
    <row r="21" spans="1:12" ht="31.5" customHeight="1" thickBot="1">
      <c r="A21" s="322"/>
      <c r="B21" s="243"/>
      <c r="C21" s="243"/>
      <c r="D21" s="40" t="s">
        <v>101</v>
      </c>
      <c r="E21" s="243"/>
      <c r="F21" s="243"/>
      <c r="G21" s="256"/>
      <c r="H21" s="111">
        <v>21.25</v>
      </c>
      <c r="I21" s="256"/>
      <c r="J21" s="283"/>
      <c r="K21" s="22"/>
      <c r="L21" s="22"/>
    </row>
    <row r="22" spans="1:14" ht="56.25" customHeight="1">
      <c r="A22" s="257" t="s">
        <v>94</v>
      </c>
      <c r="B22" s="244" t="s">
        <v>95</v>
      </c>
      <c r="C22" s="292" t="s">
        <v>467</v>
      </c>
      <c r="D22" s="36" t="s">
        <v>431</v>
      </c>
      <c r="E22" s="399" t="s">
        <v>84</v>
      </c>
      <c r="F22" s="399" t="s">
        <v>418</v>
      </c>
      <c r="G22" s="325">
        <v>80</v>
      </c>
      <c r="H22" s="175">
        <f>+H23+H24+H25+H26</f>
        <v>50</v>
      </c>
      <c r="I22" s="325" t="s">
        <v>52</v>
      </c>
      <c r="J22" s="398" t="s">
        <v>52</v>
      </c>
      <c r="K22" s="112"/>
      <c r="L22" s="112"/>
      <c r="M22" s="27"/>
      <c r="N22" s="27"/>
    </row>
    <row r="23" spans="1:14" ht="31.5" customHeight="1">
      <c r="A23" s="260"/>
      <c r="B23" s="242"/>
      <c r="C23" s="242"/>
      <c r="D23" s="16" t="s">
        <v>153</v>
      </c>
      <c r="E23" s="242"/>
      <c r="F23" s="242"/>
      <c r="G23" s="255"/>
      <c r="H23" s="31">
        <v>12.5</v>
      </c>
      <c r="I23" s="255"/>
      <c r="J23" s="282"/>
      <c r="K23" s="112"/>
      <c r="L23" s="112"/>
      <c r="M23" s="27"/>
      <c r="N23" s="27"/>
    </row>
    <row r="24" spans="1:14" ht="29.25" customHeight="1">
      <c r="A24" s="260"/>
      <c r="B24" s="242"/>
      <c r="C24" s="242"/>
      <c r="D24" s="16" t="s">
        <v>154</v>
      </c>
      <c r="E24" s="242"/>
      <c r="F24" s="242"/>
      <c r="G24" s="255"/>
      <c r="H24" s="119">
        <v>12.5</v>
      </c>
      <c r="I24" s="255"/>
      <c r="J24" s="282"/>
      <c r="K24" s="112"/>
      <c r="L24" s="112"/>
      <c r="M24" s="27"/>
      <c r="N24" s="27"/>
    </row>
    <row r="25" spans="1:14" ht="33" customHeight="1">
      <c r="A25" s="260"/>
      <c r="B25" s="242"/>
      <c r="C25" s="242"/>
      <c r="D25" s="16" t="s">
        <v>155</v>
      </c>
      <c r="E25" s="242"/>
      <c r="F25" s="242"/>
      <c r="G25" s="255"/>
      <c r="H25" s="119">
        <v>12.5</v>
      </c>
      <c r="I25" s="255"/>
      <c r="J25" s="282"/>
      <c r="K25" s="112"/>
      <c r="L25" s="112"/>
      <c r="M25" s="27"/>
      <c r="N25" s="27"/>
    </row>
    <row r="26" spans="1:32" ht="36.75" customHeight="1" thickBot="1">
      <c r="A26" s="260"/>
      <c r="B26" s="242"/>
      <c r="C26" s="243"/>
      <c r="D26" s="23" t="s">
        <v>156</v>
      </c>
      <c r="E26" s="243"/>
      <c r="F26" s="243"/>
      <c r="G26" s="256"/>
      <c r="H26" s="209">
        <v>12.5</v>
      </c>
      <c r="I26" s="256"/>
      <c r="J26" s="283"/>
      <c r="K26" s="113"/>
      <c r="L26" s="191"/>
      <c r="M26" s="2"/>
      <c r="N26" s="115"/>
      <c r="O26" s="2"/>
      <c r="P26" s="2"/>
      <c r="Q26" s="2"/>
      <c r="R26" s="2"/>
      <c r="S26" s="2"/>
      <c r="T26" s="2"/>
      <c r="U26" s="2"/>
      <c r="V26" s="2"/>
      <c r="W26" s="2"/>
      <c r="X26" s="2"/>
      <c r="Y26" s="2"/>
      <c r="Z26" s="2"/>
      <c r="AA26" s="2"/>
      <c r="AB26" s="2"/>
      <c r="AC26" s="2"/>
      <c r="AD26" s="2"/>
      <c r="AE26" s="2"/>
      <c r="AF26" s="2"/>
    </row>
    <row r="27" spans="1:32" ht="85.5" customHeight="1">
      <c r="A27" s="305" t="s">
        <v>167</v>
      </c>
      <c r="B27" s="305"/>
      <c r="C27" s="305" t="s">
        <v>364</v>
      </c>
      <c r="D27" s="44" t="s">
        <v>365</v>
      </c>
      <c r="E27" s="305" t="s">
        <v>358</v>
      </c>
      <c r="F27" s="305" t="s">
        <v>359</v>
      </c>
      <c r="G27" s="305" t="s">
        <v>85</v>
      </c>
      <c r="H27" s="29">
        <v>8.8</v>
      </c>
      <c r="I27" s="305" t="s">
        <v>295</v>
      </c>
      <c r="J27" s="305" t="s">
        <v>372</v>
      </c>
      <c r="K27" s="114"/>
      <c r="L27" s="191"/>
      <c r="M27" s="2"/>
      <c r="N27" s="115"/>
      <c r="O27" s="2"/>
      <c r="P27" s="2"/>
      <c r="Q27" s="2"/>
      <c r="R27" s="2"/>
      <c r="S27" s="2"/>
      <c r="T27" s="2"/>
      <c r="U27" s="2"/>
      <c r="V27" s="2"/>
      <c r="W27" s="2"/>
      <c r="X27" s="2"/>
      <c r="Y27" s="2"/>
      <c r="Z27" s="2"/>
      <c r="AA27" s="2"/>
      <c r="AB27" s="2"/>
      <c r="AC27" s="2"/>
      <c r="AD27" s="2"/>
      <c r="AE27" s="2"/>
      <c r="AF27" s="2"/>
    </row>
    <row r="28" spans="1:32" ht="36.75" customHeight="1">
      <c r="A28" s="236"/>
      <c r="B28" s="236"/>
      <c r="C28" s="236"/>
      <c r="D28" s="16" t="s">
        <v>360</v>
      </c>
      <c r="E28" s="236"/>
      <c r="F28" s="236"/>
      <c r="G28" s="236"/>
      <c r="H28" s="20">
        <v>2.2</v>
      </c>
      <c r="I28" s="236" t="s">
        <v>295</v>
      </c>
      <c r="J28" s="236" t="s">
        <v>372</v>
      </c>
      <c r="K28" s="114"/>
      <c r="L28" s="191"/>
      <c r="M28" s="2"/>
      <c r="N28" s="115"/>
      <c r="O28" s="2"/>
      <c r="P28" s="2"/>
      <c r="Q28" s="2"/>
      <c r="R28" s="2"/>
      <c r="S28" s="2"/>
      <c r="T28" s="2"/>
      <c r="U28" s="2"/>
      <c r="V28" s="2"/>
      <c r="W28" s="2"/>
      <c r="X28" s="2"/>
      <c r="Y28" s="2"/>
      <c r="Z28" s="2"/>
      <c r="AA28" s="2"/>
      <c r="AB28" s="2"/>
      <c r="AC28" s="2"/>
      <c r="AD28" s="2"/>
      <c r="AE28" s="2"/>
      <c r="AF28" s="2"/>
    </row>
    <row r="29" spans="1:32" ht="24.75" customHeight="1">
      <c r="A29" s="236"/>
      <c r="B29" s="236"/>
      <c r="C29" s="236"/>
      <c r="D29" s="16" t="s">
        <v>361</v>
      </c>
      <c r="E29" s="236"/>
      <c r="F29" s="236"/>
      <c r="G29" s="236"/>
      <c r="H29" s="20">
        <v>2.2</v>
      </c>
      <c r="I29" s="236"/>
      <c r="J29" s="236"/>
      <c r="K29" s="114"/>
      <c r="L29" s="191"/>
      <c r="M29" s="2"/>
      <c r="N29" s="115"/>
      <c r="O29" s="2"/>
      <c r="P29" s="2"/>
      <c r="Q29" s="2"/>
      <c r="R29" s="2"/>
      <c r="S29" s="2"/>
      <c r="T29" s="2"/>
      <c r="U29" s="2"/>
      <c r="V29" s="2"/>
      <c r="W29" s="2"/>
      <c r="X29" s="2"/>
      <c r="Y29" s="2"/>
      <c r="Z29" s="2"/>
      <c r="AA29" s="2"/>
      <c r="AB29" s="2"/>
      <c r="AC29" s="2"/>
      <c r="AD29" s="2"/>
      <c r="AE29" s="2"/>
      <c r="AF29" s="2"/>
    </row>
    <row r="30" spans="1:32" ht="26.25" customHeight="1">
      <c r="A30" s="236"/>
      <c r="B30" s="236"/>
      <c r="C30" s="236"/>
      <c r="D30" s="16" t="s">
        <v>362</v>
      </c>
      <c r="E30" s="236"/>
      <c r="F30" s="236"/>
      <c r="G30" s="236"/>
      <c r="H30" s="20">
        <v>2.2</v>
      </c>
      <c r="I30" s="236"/>
      <c r="J30" s="236"/>
      <c r="K30" s="114"/>
      <c r="L30" s="191"/>
      <c r="M30" s="2"/>
      <c r="N30" s="115"/>
      <c r="O30" s="2"/>
      <c r="P30" s="2"/>
      <c r="Q30" s="2"/>
      <c r="R30" s="2"/>
      <c r="S30" s="2"/>
      <c r="T30" s="2"/>
      <c r="U30" s="2"/>
      <c r="V30" s="2"/>
      <c r="W30" s="2"/>
      <c r="X30" s="2"/>
      <c r="Y30" s="2"/>
      <c r="Z30" s="2"/>
      <c r="AA30" s="2"/>
      <c r="AB30" s="2"/>
      <c r="AC30" s="2"/>
      <c r="AD30" s="2"/>
      <c r="AE30" s="2"/>
      <c r="AF30" s="2"/>
    </row>
    <row r="31" spans="1:32" ht="28.5" customHeight="1" thickBot="1">
      <c r="A31" s="349"/>
      <c r="B31" s="349"/>
      <c r="C31" s="349"/>
      <c r="D31" s="40" t="s">
        <v>363</v>
      </c>
      <c r="E31" s="349"/>
      <c r="F31" s="349"/>
      <c r="G31" s="349"/>
      <c r="H31" s="120">
        <v>2.2</v>
      </c>
      <c r="I31" s="349"/>
      <c r="J31" s="349"/>
      <c r="K31" s="114"/>
      <c r="L31" s="191"/>
      <c r="M31" s="2"/>
      <c r="N31" s="115"/>
      <c r="O31" s="2"/>
      <c r="P31" s="2"/>
      <c r="Q31" s="2"/>
      <c r="R31" s="2"/>
      <c r="S31" s="2"/>
      <c r="T31" s="2"/>
      <c r="U31" s="2"/>
      <c r="V31" s="2"/>
      <c r="W31" s="2"/>
      <c r="X31" s="2"/>
      <c r="Y31" s="2"/>
      <c r="Z31" s="2"/>
      <c r="AA31" s="2"/>
      <c r="AB31" s="2"/>
      <c r="AC31" s="2"/>
      <c r="AD31" s="2"/>
      <c r="AE31" s="2"/>
      <c r="AF31" s="2"/>
    </row>
    <row r="32" spans="1:32" ht="66" customHeight="1">
      <c r="A32" s="292" t="s">
        <v>167</v>
      </c>
      <c r="B32" s="292"/>
      <c r="C32" s="292" t="s">
        <v>379</v>
      </c>
      <c r="D32" s="44" t="s">
        <v>367</v>
      </c>
      <c r="E32" s="292" t="s">
        <v>358</v>
      </c>
      <c r="F32" s="292" t="s">
        <v>366</v>
      </c>
      <c r="G32" s="292" t="s">
        <v>85</v>
      </c>
      <c r="H32" s="208">
        <f>+H33+H34+H35+H36</f>
        <v>30</v>
      </c>
      <c r="I32" s="305" t="s">
        <v>295</v>
      </c>
      <c r="J32" s="292" t="s">
        <v>372</v>
      </c>
      <c r="K32" s="114"/>
      <c r="L32" s="191"/>
      <c r="M32" s="2"/>
      <c r="N32" s="115"/>
      <c r="O32" s="2"/>
      <c r="P32" s="2"/>
      <c r="Q32" s="2"/>
      <c r="R32" s="2"/>
      <c r="S32" s="2"/>
      <c r="T32" s="2"/>
      <c r="U32" s="2"/>
      <c r="V32" s="2"/>
      <c r="W32" s="2"/>
      <c r="X32" s="2"/>
      <c r="Y32" s="2"/>
      <c r="Z32" s="2"/>
      <c r="AA32" s="2"/>
      <c r="AB32" s="2"/>
      <c r="AC32" s="2"/>
      <c r="AD32" s="2"/>
      <c r="AE32" s="2"/>
      <c r="AF32" s="2"/>
    </row>
    <row r="33" spans="1:32" ht="28.5" customHeight="1">
      <c r="A33" s="377"/>
      <c r="B33" s="377"/>
      <c r="C33" s="377"/>
      <c r="D33" s="16" t="s">
        <v>368</v>
      </c>
      <c r="E33" s="233"/>
      <c r="F33" s="233"/>
      <c r="G33" s="233"/>
      <c r="H33" s="20">
        <v>7.5</v>
      </c>
      <c r="I33" s="236"/>
      <c r="J33" s="233"/>
      <c r="K33" s="191"/>
      <c r="L33" s="191"/>
      <c r="M33" s="2"/>
      <c r="N33" s="115"/>
      <c r="O33" s="2"/>
      <c r="P33" s="2"/>
      <c r="Q33" s="2"/>
      <c r="R33" s="2"/>
      <c r="S33" s="2"/>
      <c r="T33" s="2"/>
      <c r="U33" s="2"/>
      <c r="V33" s="2"/>
      <c r="W33" s="2"/>
      <c r="X33" s="2"/>
      <c r="Y33" s="2"/>
      <c r="Z33" s="2"/>
      <c r="AA33" s="2"/>
      <c r="AB33" s="2"/>
      <c r="AC33" s="2"/>
      <c r="AD33" s="2"/>
      <c r="AE33" s="2"/>
      <c r="AF33" s="2"/>
    </row>
    <row r="34" spans="1:32" ht="28.5" customHeight="1">
      <c r="A34" s="377"/>
      <c r="B34" s="377"/>
      <c r="C34" s="377"/>
      <c r="D34" s="16" t="s">
        <v>369</v>
      </c>
      <c r="E34" s="233"/>
      <c r="F34" s="233"/>
      <c r="G34" s="233"/>
      <c r="H34" s="20">
        <v>7.5</v>
      </c>
      <c r="I34" s="236"/>
      <c r="J34" s="233"/>
      <c r="K34" s="114"/>
      <c r="L34" s="191"/>
      <c r="M34" s="2"/>
      <c r="N34" s="115"/>
      <c r="O34" s="2"/>
      <c r="P34" s="2"/>
      <c r="Q34" s="2"/>
      <c r="R34" s="2"/>
      <c r="S34" s="2"/>
      <c r="T34" s="2"/>
      <c r="U34" s="2"/>
      <c r="V34" s="2"/>
      <c r="W34" s="2"/>
      <c r="X34" s="2"/>
      <c r="Y34" s="2"/>
      <c r="Z34" s="2"/>
      <c r="AA34" s="2"/>
      <c r="AB34" s="2"/>
      <c r="AC34" s="2"/>
      <c r="AD34" s="2"/>
      <c r="AE34" s="2"/>
      <c r="AF34" s="2"/>
    </row>
    <row r="35" spans="1:32" ht="28.5" customHeight="1">
      <c r="A35" s="377"/>
      <c r="B35" s="377"/>
      <c r="C35" s="377"/>
      <c r="D35" s="16" t="s">
        <v>370</v>
      </c>
      <c r="E35" s="233"/>
      <c r="F35" s="233"/>
      <c r="G35" s="233"/>
      <c r="H35" s="20">
        <v>7.5</v>
      </c>
      <c r="I35" s="236"/>
      <c r="J35" s="233"/>
      <c r="K35" s="114"/>
      <c r="L35" s="191"/>
      <c r="M35" s="2"/>
      <c r="N35" s="115"/>
      <c r="O35" s="2"/>
      <c r="P35" s="2"/>
      <c r="Q35" s="2"/>
      <c r="R35" s="2"/>
      <c r="S35" s="2"/>
      <c r="T35" s="2"/>
      <c r="U35" s="2"/>
      <c r="V35" s="2"/>
      <c r="W35" s="2"/>
      <c r="X35" s="2"/>
      <c r="Y35" s="2"/>
      <c r="Z35" s="2"/>
      <c r="AA35" s="2"/>
      <c r="AB35" s="2"/>
      <c r="AC35" s="2"/>
      <c r="AD35" s="2"/>
      <c r="AE35" s="2"/>
      <c r="AF35" s="2"/>
    </row>
    <row r="36" spans="1:32" ht="28.5" customHeight="1" thickBot="1">
      <c r="A36" s="378"/>
      <c r="B36" s="378"/>
      <c r="C36" s="378"/>
      <c r="D36" s="40" t="s">
        <v>371</v>
      </c>
      <c r="E36" s="313"/>
      <c r="F36" s="313"/>
      <c r="G36" s="313"/>
      <c r="H36" s="120">
        <v>7.5</v>
      </c>
      <c r="I36" s="349"/>
      <c r="J36" s="313"/>
      <c r="K36" s="114"/>
      <c r="L36" s="191"/>
      <c r="M36" s="2"/>
      <c r="N36" s="115"/>
      <c r="O36" s="2"/>
      <c r="P36" s="2"/>
      <c r="Q36" s="2"/>
      <c r="R36" s="2"/>
      <c r="S36" s="2"/>
      <c r="T36" s="2"/>
      <c r="U36" s="2"/>
      <c r="V36" s="2"/>
      <c r="W36" s="2"/>
      <c r="X36" s="2"/>
      <c r="Y36" s="2"/>
      <c r="Z36" s="2"/>
      <c r="AA36" s="2"/>
      <c r="AB36" s="2"/>
      <c r="AC36" s="2"/>
      <c r="AD36" s="2"/>
      <c r="AE36" s="2"/>
      <c r="AF36" s="2"/>
    </row>
    <row r="37" spans="1:32" ht="72.75" customHeight="1" thickBot="1">
      <c r="A37" s="242" t="s">
        <v>167</v>
      </c>
      <c r="B37" s="242"/>
      <c r="C37" s="242" t="s">
        <v>468</v>
      </c>
      <c r="D37" s="44" t="s">
        <v>373</v>
      </c>
      <c r="E37" s="292" t="s">
        <v>358</v>
      </c>
      <c r="F37" s="292" t="s">
        <v>374</v>
      </c>
      <c r="G37" s="292" t="s">
        <v>85</v>
      </c>
      <c r="H37" s="208">
        <f>+H38+H39+H40+H41</f>
        <v>16</v>
      </c>
      <c r="I37" s="292" t="s">
        <v>295</v>
      </c>
      <c r="J37" s="292" t="s">
        <v>372</v>
      </c>
      <c r="K37" s="114"/>
      <c r="L37" s="191"/>
      <c r="M37" s="2"/>
      <c r="N37" s="115"/>
      <c r="O37" s="2"/>
      <c r="P37" s="2"/>
      <c r="Q37" s="2"/>
      <c r="R37" s="2"/>
      <c r="S37" s="2"/>
      <c r="T37" s="2"/>
      <c r="U37" s="2"/>
      <c r="V37" s="2"/>
      <c r="W37" s="2"/>
      <c r="X37" s="2"/>
      <c r="Y37" s="2"/>
      <c r="Z37" s="2"/>
      <c r="AA37" s="2"/>
      <c r="AB37" s="2"/>
      <c r="AC37" s="2"/>
      <c r="AD37" s="2"/>
      <c r="AE37" s="2"/>
      <c r="AF37" s="2"/>
    </row>
    <row r="38" spans="1:32" ht="28.5" customHeight="1" thickBot="1">
      <c r="A38" s="233"/>
      <c r="B38" s="233"/>
      <c r="C38" s="233"/>
      <c r="D38" s="16" t="s">
        <v>375</v>
      </c>
      <c r="E38" s="233"/>
      <c r="F38" s="233"/>
      <c r="G38" s="233"/>
      <c r="H38" s="175">
        <v>4</v>
      </c>
      <c r="I38" s="233"/>
      <c r="J38" s="233"/>
      <c r="K38" s="114"/>
      <c r="L38" s="191"/>
      <c r="M38" s="2"/>
      <c r="N38" s="115"/>
      <c r="O38" s="2"/>
      <c r="P38" s="2"/>
      <c r="Q38" s="2"/>
      <c r="R38" s="2"/>
      <c r="S38" s="2"/>
      <c r="T38" s="2"/>
      <c r="U38" s="2"/>
      <c r="V38" s="2"/>
      <c r="W38" s="2"/>
      <c r="X38" s="2"/>
      <c r="Y38" s="2"/>
      <c r="Z38" s="2"/>
      <c r="AA38" s="2"/>
      <c r="AB38" s="2"/>
      <c r="AC38" s="2"/>
      <c r="AD38" s="2"/>
      <c r="AE38" s="2"/>
      <c r="AF38" s="2"/>
    </row>
    <row r="39" spans="1:32" ht="28.5" customHeight="1" thickBot="1">
      <c r="A39" s="233"/>
      <c r="B39" s="233"/>
      <c r="C39" s="233"/>
      <c r="D39" s="16" t="s">
        <v>376</v>
      </c>
      <c r="E39" s="233"/>
      <c r="F39" s="233"/>
      <c r="G39" s="233"/>
      <c r="H39" s="175">
        <v>4</v>
      </c>
      <c r="I39" s="233"/>
      <c r="J39" s="233"/>
      <c r="K39" s="114"/>
      <c r="L39" s="191"/>
      <c r="M39" s="2"/>
      <c r="N39" s="115"/>
      <c r="O39" s="2"/>
      <c r="P39" s="2"/>
      <c r="Q39" s="2"/>
      <c r="R39" s="2"/>
      <c r="S39" s="2"/>
      <c r="T39" s="2"/>
      <c r="U39" s="2"/>
      <c r="V39" s="2"/>
      <c r="W39" s="2"/>
      <c r="X39" s="2"/>
      <c r="Y39" s="2"/>
      <c r="Z39" s="2"/>
      <c r="AA39" s="2"/>
      <c r="AB39" s="2"/>
      <c r="AC39" s="2"/>
      <c r="AD39" s="2"/>
      <c r="AE39" s="2"/>
      <c r="AF39" s="2"/>
    </row>
    <row r="40" spans="1:32" ht="28.5" customHeight="1" thickBot="1">
      <c r="A40" s="233"/>
      <c r="B40" s="233"/>
      <c r="C40" s="233"/>
      <c r="D40" s="16" t="s">
        <v>377</v>
      </c>
      <c r="E40" s="233"/>
      <c r="F40" s="233"/>
      <c r="G40" s="233"/>
      <c r="H40" s="175">
        <v>4</v>
      </c>
      <c r="I40" s="233"/>
      <c r="J40" s="233"/>
      <c r="K40" s="114"/>
      <c r="L40" s="191"/>
      <c r="M40" s="2"/>
      <c r="N40" s="115"/>
      <c r="O40" s="2"/>
      <c r="P40" s="2"/>
      <c r="Q40" s="2"/>
      <c r="R40" s="2"/>
      <c r="S40" s="2"/>
      <c r="T40" s="2"/>
      <c r="U40" s="2"/>
      <c r="V40" s="2"/>
      <c r="W40" s="2"/>
      <c r="X40" s="2"/>
      <c r="Y40" s="2"/>
      <c r="Z40" s="2"/>
      <c r="AA40" s="2"/>
      <c r="AB40" s="2"/>
      <c r="AC40" s="2"/>
      <c r="AD40" s="2"/>
      <c r="AE40" s="2"/>
      <c r="AF40" s="2"/>
    </row>
    <row r="41" spans="1:32" ht="28.5" customHeight="1" thickBot="1">
      <c r="A41" s="313"/>
      <c r="B41" s="313"/>
      <c r="C41" s="313"/>
      <c r="D41" s="40" t="s">
        <v>378</v>
      </c>
      <c r="E41" s="313"/>
      <c r="F41" s="313"/>
      <c r="G41" s="313"/>
      <c r="H41" s="210">
        <v>4</v>
      </c>
      <c r="I41" s="313"/>
      <c r="J41" s="313"/>
      <c r="K41" s="224"/>
      <c r="L41" s="191"/>
      <c r="M41" s="2"/>
      <c r="N41" s="115"/>
      <c r="O41" s="2"/>
      <c r="P41" s="2"/>
      <c r="Q41" s="2"/>
      <c r="R41" s="2"/>
      <c r="S41" s="2"/>
      <c r="T41" s="2"/>
      <c r="U41" s="2"/>
      <c r="V41" s="2"/>
      <c r="W41" s="2"/>
      <c r="X41" s="2"/>
      <c r="Y41" s="2"/>
      <c r="Z41" s="2"/>
      <c r="AA41" s="2"/>
      <c r="AB41" s="2"/>
      <c r="AC41" s="2"/>
      <c r="AD41" s="2"/>
      <c r="AE41" s="2"/>
      <c r="AF41" s="2"/>
    </row>
    <row r="42" spans="1:32" ht="69.75" customHeight="1" thickBot="1">
      <c r="A42" s="222"/>
      <c r="B42" s="204"/>
      <c r="C42" s="204" t="s">
        <v>419</v>
      </c>
      <c r="D42" s="15" t="s">
        <v>420</v>
      </c>
      <c r="E42" s="292" t="s">
        <v>358</v>
      </c>
      <c r="F42" s="228" t="s">
        <v>469</v>
      </c>
      <c r="G42" s="212">
        <v>2500000</v>
      </c>
      <c r="H42" s="223">
        <f>+H43+H44+H45+H46</f>
        <v>200</v>
      </c>
      <c r="I42" s="292" t="s">
        <v>295</v>
      </c>
      <c r="J42" s="292" t="s">
        <v>372</v>
      </c>
      <c r="K42" s="114"/>
      <c r="L42" s="191"/>
      <c r="M42" s="2"/>
      <c r="N42" s="115"/>
      <c r="O42" s="2"/>
      <c r="P42" s="2"/>
      <c r="Q42" s="2"/>
      <c r="R42" s="2"/>
      <c r="S42" s="2"/>
      <c r="T42" s="2"/>
      <c r="U42" s="2"/>
      <c r="V42" s="2"/>
      <c r="W42" s="2"/>
      <c r="X42" s="2"/>
      <c r="Y42" s="2"/>
      <c r="Z42" s="2"/>
      <c r="AA42" s="2"/>
      <c r="AB42" s="2"/>
      <c r="AC42" s="2"/>
      <c r="AD42" s="2"/>
      <c r="AE42" s="2"/>
      <c r="AF42" s="2"/>
    </row>
    <row r="43" spans="1:32" ht="28.5" customHeight="1" thickBot="1">
      <c r="A43" s="222"/>
      <c r="B43" s="204"/>
      <c r="C43" s="204"/>
      <c r="D43" s="16" t="s">
        <v>412</v>
      </c>
      <c r="E43" s="233"/>
      <c r="F43" s="204"/>
      <c r="G43" s="204"/>
      <c r="H43" s="223">
        <v>50</v>
      </c>
      <c r="I43" s="233"/>
      <c r="J43" s="233"/>
      <c r="K43" s="114"/>
      <c r="L43" s="191"/>
      <c r="M43" s="2"/>
      <c r="N43" s="115"/>
      <c r="O43" s="2"/>
      <c r="P43" s="2"/>
      <c r="Q43" s="2"/>
      <c r="R43" s="2"/>
      <c r="S43" s="2"/>
      <c r="T43" s="2"/>
      <c r="U43" s="2"/>
      <c r="V43" s="2"/>
      <c r="W43" s="2"/>
      <c r="X43" s="2"/>
      <c r="Y43" s="2"/>
      <c r="Z43" s="2"/>
      <c r="AA43" s="2"/>
      <c r="AB43" s="2"/>
      <c r="AC43" s="2"/>
      <c r="AD43" s="2"/>
      <c r="AE43" s="2"/>
      <c r="AF43" s="2"/>
    </row>
    <row r="44" spans="1:32" ht="28.5" customHeight="1" thickBot="1">
      <c r="A44" s="222"/>
      <c r="B44" s="204"/>
      <c r="C44" s="204"/>
      <c r="D44" s="16" t="s">
        <v>409</v>
      </c>
      <c r="E44" s="233"/>
      <c r="F44" s="204"/>
      <c r="G44" s="204"/>
      <c r="H44" s="223">
        <v>50</v>
      </c>
      <c r="I44" s="233"/>
      <c r="J44" s="233"/>
      <c r="K44" s="114"/>
      <c r="L44" s="191"/>
      <c r="M44" s="2"/>
      <c r="N44" s="115"/>
      <c r="O44" s="2"/>
      <c r="P44" s="2"/>
      <c r="Q44" s="2"/>
      <c r="R44" s="2"/>
      <c r="S44" s="2"/>
      <c r="T44" s="2"/>
      <c r="U44" s="2"/>
      <c r="V44" s="2"/>
      <c r="W44" s="2"/>
      <c r="X44" s="2"/>
      <c r="Y44" s="2"/>
      <c r="Z44" s="2"/>
      <c r="AA44" s="2"/>
      <c r="AB44" s="2"/>
      <c r="AC44" s="2"/>
      <c r="AD44" s="2"/>
      <c r="AE44" s="2"/>
      <c r="AF44" s="2"/>
    </row>
    <row r="45" spans="1:32" ht="28.5" customHeight="1" thickBot="1">
      <c r="A45" s="222"/>
      <c r="B45" s="204"/>
      <c r="C45" s="204"/>
      <c r="D45" s="16" t="s">
        <v>410</v>
      </c>
      <c r="E45" s="233"/>
      <c r="F45" s="204"/>
      <c r="G45" s="204"/>
      <c r="H45" s="223">
        <v>50</v>
      </c>
      <c r="I45" s="233"/>
      <c r="J45" s="233"/>
      <c r="K45" s="114"/>
      <c r="L45" s="191"/>
      <c r="M45" s="2"/>
      <c r="N45" s="115"/>
      <c r="O45" s="2"/>
      <c r="P45" s="2"/>
      <c r="Q45" s="2"/>
      <c r="R45" s="2"/>
      <c r="S45" s="2"/>
      <c r="T45" s="2"/>
      <c r="U45" s="2"/>
      <c r="V45" s="2"/>
      <c r="W45" s="2"/>
      <c r="X45" s="2"/>
      <c r="Y45" s="2"/>
      <c r="Z45" s="2"/>
      <c r="AA45" s="2"/>
      <c r="AB45" s="2"/>
      <c r="AC45" s="2"/>
      <c r="AD45" s="2"/>
      <c r="AE45" s="2"/>
      <c r="AF45" s="2"/>
    </row>
    <row r="46" spans="1:32" ht="28.5" customHeight="1" thickBot="1">
      <c r="A46" s="225"/>
      <c r="B46" s="213"/>
      <c r="C46" s="213"/>
      <c r="D46" s="40" t="s">
        <v>411</v>
      </c>
      <c r="E46" s="313"/>
      <c r="F46" s="204"/>
      <c r="G46" s="204"/>
      <c r="H46" s="223">
        <v>50</v>
      </c>
      <c r="I46" s="313"/>
      <c r="J46" s="313"/>
      <c r="K46" s="114"/>
      <c r="L46" s="191"/>
      <c r="M46" s="2"/>
      <c r="N46" s="115"/>
      <c r="O46" s="2"/>
      <c r="P46" s="2"/>
      <c r="Q46" s="2"/>
      <c r="R46" s="2"/>
      <c r="S46" s="2"/>
      <c r="T46" s="2"/>
      <c r="U46" s="2"/>
      <c r="V46" s="2"/>
      <c r="W46" s="2"/>
      <c r="X46" s="2"/>
      <c r="Y46" s="2"/>
      <c r="Z46" s="2"/>
      <c r="AA46" s="2"/>
      <c r="AB46" s="2"/>
      <c r="AC46" s="2"/>
      <c r="AD46" s="2"/>
      <c r="AE46" s="2"/>
      <c r="AF46" s="2"/>
    </row>
    <row r="47" spans="1:32" s="116" customFormat="1" ht="66.75" customHeight="1">
      <c r="A47" s="258" t="s">
        <v>167</v>
      </c>
      <c r="B47" s="242" t="s">
        <v>187</v>
      </c>
      <c r="C47" s="242" t="s">
        <v>317</v>
      </c>
      <c r="D47" s="12" t="s">
        <v>264</v>
      </c>
      <c r="E47" s="292" t="s">
        <v>200</v>
      </c>
      <c r="F47" s="292" t="s">
        <v>265</v>
      </c>
      <c r="G47" s="305">
        <v>61</v>
      </c>
      <c r="H47" s="11">
        <f>+H48+H49+H50+H51</f>
        <v>9.600000000000001</v>
      </c>
      <c r="I47" s="292" t="s">
        <v>266</v>
      </c>
      <c r="J47" s="315" t="s">
        <v>267</v>
      </c>
      <c r="K47" s="113"/>
      <c r="L47" s="114"/>
      <c r="M47" s="2"/>
      <c r="N47" s="115"/>
      <c r="O47" s="2"/>
      <c r="P47" s="2"/>
      <c r="Q47" s="2"/>
      <c r="R47" s="2"/>
      <c r="S47" s="2"/>
      <c r="T47" s="2"/>
      <c r="U47" s="2"/>
      <c r="V47" s="2"/>
      <c r="W47" s="2"/>
      <c r="X47" s="2"/>
      <c r="Y47" s="2"/>
      <c r="Z47" s="2"/>
      <c r="AA47" s="2"/>
      <c r="AB47" s="2"/>
      <c r="AC47" s="2"/>
      <c r="AD47" s="2"/>
      <c r="AE47" s="2"/>
      <c r="AF47" s="2"/>
    </row>
    <row r="48" spans="1:32" s="56" customFormat="1" ht="16.5" customHeight="1">
      <c r="A48" s="382"/>
      <c r="B48" s="377"/>
      <c r="C48" s="242"/>
      <c r="D48" s="176" t="s">
        <v>268</v>
      </c>
      <c r="E48" s="242"/>
      <c r="F48" s="242"/>
      <c r="G48" s="255"/>
      <c r="H48" s="29">
        <v>5.7</v>
      </c>
      <c r="I48" s="242"/>
      <c r="J48" s="316"/>
      <c r="K48" s="393"/>
      <c r="L48" s="394"/>
      <c r="M48" s="2"/>
      <c r="N48" s="128"/>
      <c r="O48" s="2"/>
      <c r="P48" s="2"/>
      <c r="Q48" s="2"/>
      <c r="R48" s="2"/>
      <c r="S48" s="2"/>
      <c r="T48" s="2"/>
      <c r="U48" s="2"/>
      <c r="V48" s="2"/>
      <c r="W48" s="2"/>
      <c r="X48" s="2"/>
      <c r="Y48" s="2"/>
      <c r="Z48" s="2"/>
      <c r="AA48" s="2"/>
      <c r="AB48" s="2"/>
      <c r="AC48" s="2"/>
      <c r="AD48" s="2"/>
      <c r="AE48" s="2"/>
      <c r="AF48" s="2"/>
    </row>
    <row r="49" spans="1:32" s="56" customFormat="1" ht="16.5" customHeight="1">
      <c r="A49" s="382"/>
      <c r="B49" s="377"/>
      <c r="C49" s="242"/>
      <c r="D49" s="16" t="s">
        <v>269</v>
      </c>
      <c r="E49" s="242"/>
      <c r="F49" s="242"/>
      <c r="G49" s="255"/>
      <c r="H49" s="20">
        <v>1.3</v>
      </c>
      <c r="I49" s="242"/>
      <c r="J49" s="316"/>
      <c r="K49" s="395"/>
      <c r="L49" s="394"/>
      <c r="M49" s="2"/>
      <c r="N49" s="181"/>
      <c r="O49" s="2"/>
      <c r="P49" s="2"/>
      <c r="Q49" s="2"/>
      <c r="R49" s="2"/>
      <c r="S49" s="2"/>
      <c r="T49" s="2"/>
      <c r="U49" s="2"/>
      <c r="V49" s="2"/>
      <c r="W49" s="2"/>
      <c r="X49" s="2"/>
      <c r="Y49" s="2"/>
      <c r="Z49" s="2"/>
      <c r="AA49" s="2"/>
      <c r="AB49" s="2"/>
      <c r="AC49" s="2"/>
      <c r="AD49" s="2"/>
      <c r="AE49" s="2"/>
      <c r="AF49" s="2"/>
    </row>
    <row r="50" spans="1:32" s="56" customFormat="1" ht="26.25" customHeight="1">
      <c r="A50" s="382"/>
      <c r="B50" s="377"/>
      <c r="C50" s="242"/>
      <c r="D50" s="16" t="s">
        <v>91</v>
      </c>
      <c r="E50" s="242"/>
      <c r="F50" s="242"/>
      <c r="G50" s="255"/>
      <c r="H50" s="20">
        <v>1.3</v>
      </c>
      <c r="I50" s="242"/>
      <c r="J50" s="316"/>
      <c r="K50" s="395"/>
      <c r="L50" s="394"/>
      <c r="M50" s="2"/>
      <c r="N50" s="181"/>
      <c r="O50" s="2"/>
      <c r="P50" s="2"/>
      <c r="Q50" s="2"/>
      <c r="R50" s="2"/>
      <c r="S50" s="2"/>
      <c r="T50" s="2"/>
      <c r="U50" s="2"/>
      <c r="V50" s="2"/>
      <c r="W50" s="2"/>
      <c r="X50" s="2"/>
      <c r="Y50" s="2"/>
      <c r="Z50" s="2"/>
      <c r="AA50" s="2"/>
      <c r="AB50" s="2"/>
      <c r="AC50" s="2"/>
      <c r="AD50" s="2"/>
      <c r="AE50" s="2"/>
      <c r="AF50" s="2"/>
    </row>
    <row r="51" spans="1:32" s="56" customFormat="1" ht="20.25" customHeight="1" thickBot="1">
      <c r="A51" s="382"/>
      <c r="B51" s="377"/>
      <c r="C51" s="242"/>
      <c r="D51" s="40" t="s">
        <v>270</v>
      </c>
      <c r="E51" s="243"/>
      <c r="F51" s="243"/>
      <c r="G51" s="256"/>
      <c r="H51" s="24">
        <v>1.3</v>
      </c>
      <c r="I51" s="243"/>
      <c r="J51" s="317"/>
      <c r="K51" s="395"/>
      <c r="L51" s="394"/>
      <c r="M51" s="2"/>
      <c r="N51" s="391"/>
      <c r="O51" s="2"/>
      <c r="P51" s="2"/>
      <c r="Q51" s="2"/>
      <c r="R51" s="2"/>
      <c r="S51" s="2"/>
      <c r="T51" s="2"/>
      <c r="U51" s="2"/>
      <c r="V51" s="2"/>
      <c r="W51" s="2"/>
      <c r="X51" s="2"/>
      <c r="Y51" s="2"/>
      <c r="Z51" s="2"/>
      <c r="AA51" s="2"/>
      <c r="AB51" s="2"/>
      <c r="AC51" s="2"/>
      <c r="AD51" s="2"/>
      <c r="AE51" s="2"/>
      <c r="AF51" s="2"/>
    </row>
    <row r="52" spans="1:32" s="56" customFormat="1" ht="51.75" customHeight="1">
      <c r="A52" s="382"/>
      <c r="B52" s="344"/>
      <c r="C52" s="242"/>
      <c r="D52" s="44" t="s">
        <v>271</v>
      </c>
      <c r="E52" s="242" t="s">
        <v>200</v>
      </c>
      <c r="F52" s="242" t="s">
        <v>272</v>
      </c>
      <c r="G52" s="242">
        <v>75</v>
      </c>
      <c r="H52" s="29">
        <f>+H53+H54+H55+H56</f>
        <v>3.6</v>
      </c>
      <c r="I52" s="242" t="s">
        <v>266</v>
      </c>
      <c r="J52" s="316" t="s">
        <v>273</v>
      </c>
      <c r="K52" s="395"/>
      <c r="L52" s="394"/>
      <c r="M52" s="2"/>
      <c r="N52" s="392"/>
      <c r="O52" s="2"/>
      <c r="P52" s="2"/>
      <c r="Q52" s="2"/>
      <c r="R52" s="2"/>
      <c r="S52" s="2"/>
      <c r="T52" s="2"/>
      <c r="U52" s="2"/>
      <c r="V52" s="2"/>
      <c r="W52" s="2"/>
      <c r="X52" s="2"/>
      <c r="Y52" s="2"/>
      <c r="Z52" s="2"/>
      <c r="AA52" s="2"/>
      <c r="AB52" s="2"/>
      <c r="AC52" s="2"/>
      <c r="AD52" s="2"/>
      <c r="AE52" s="2"/>
      <c r="AF52" s="2"/>
    </row>
    <row r="53" spans="1:32" s="56" customFormat="1" ht="24.75" customHeight="1">
      <c r="A53" s="382"/>
      <c r="B53" s="344"/>
      <c r="C53" s="242"/>
      <c r="D53" s="16" t="s">
        <v>274</v>
      </c>
      <c r="E53" s="242"/>
      <c r="F53" s="242"/>
      <c r="G53" s="242"/>
      <c r="H53" s="20">
        <v>1.8</v>
      </c>
      <c r="I53" s="242"/>
      <c r="J53" s="316"/>
      <c r="K53" s="113"/>
      <c r="L53" s="114"/>
      <c r="M53" s="2"/>
      <c r="N53" s="182"/>
      <c r="O53" s="2"/>
      <c r="P53" s="2"/>
      <c r="Q53" s="2"/>
      <c r="R53" s="2"/>
      <c r="S53" s="2"/>
      <c r="T53" s="2"/>
      <c r="U53" s="2"/>
      <c r="V53" s="2"/>
      <c r="W53" s="2"/>
      <c r="X53" s="2"/>
      <c r="Y53" s="2"/>
      <c r="Z53" s="2"/>
      <c r="AA53" s="2"/>
      <c r="AB53" s="2"/>
      <c r="AC53" s="2"/>
      <c r="AD53" s="2"/>
      <c r="AE53" s="2"/>
      <c r="AF53" s="2"/>
    </row>
    <row r="54" spans="1:32" s="56" customFormat="1" ht="25.5" customHeight="1">
      <c r="A54" s="382"/>
      <c r="B54" s="344"/>
      <c r="C54" s="242"/>
      <c r="D54" s="16" t="s">
        <v>275</v>
      </c>
      <c r="E54" s="242"/>
      <c r="F54" s="242"/>
      <c r="G54" s="242"/>
      <c r="H54" s="20">
        <v>0.6</v>
      </c>
      <c r="I54" s="242"/>
      <c r="J54" s="316"/>
      <c r="K54" s="113"/>
      <c r="L54" s="114"/>
      <c r="M54" s="2"/>
      <c r="N54" s="182"/>
      <c r="O54" s="2"/>
      <c r="P54" s="2"/>
      <c r="Q54" s="2"/>
      <c r="R54" s="2"/>
      <c r="S54" s="2"/>
      <c r="T54" s="2"/>
      <c r="U54" s="2"/>
      <c r="V54" s="2"/>
      <c r="W54" s="2"/>
      <c r="X54" s="2"/>
      <c r="Y54" s="2"/>
      <c r="Z54" s="2"/>
      <c r="AA54" s="2"/>
      <c r="AB54" s="2"/>
      <c r="AC54" s="2"/>
      <c r="AD54" s="2"/>
      <c r="AE54" s="2"/>
      <c r="AF54" s="2"/>
    </row>
    <row r="55" spans="1:32" s="56" customFormat="1" ht="25.5" customHeight="1">
      <c r="A55" s="382"/>
      <c r="B55" s="344"/>
      <c r="C55" s="242"/>
      <c r="D55" s="16" t="s">
        <v>276</v>
      </c>
      <c r="E55" s="242"/>
      <c r="F55" s="242"/>
      <c r="G55" s="242"/>
      <c r="H55" s="20">
        <v>0.6</v>
      </c>
      <c r="I55" s="242"/>
      <c r="J55" s="316"/>
      <c r="K55" s="113"/>
      <c r="L55" s="114"/>
      <c r="M55" s="2"/>
      <c r="N55" s="182"/>
      <c r="O55" s="2"/>
      <c r="P55" s="2"/>
      <c r="Q55" s="2"/>
      <c r="R55" s="2"/>
      <c r="S55" s="2"/>
      <c r="T55" s="2"/>
      <c r="U55" s="2"/>
      <c r="V55" s="2"/>
      <c r="W55" s="2"/>
      <c r="X55" s="2"/>
      <c r="Y55" s="2"/>
      <c r="Z55" s="2"/>
      <c r="AA55" s="2"/>
      <c r="AB55" s="2"/>
      <c r="AC55" s="2"/>
      <c r="AD55" s="2"/>
      <c r="AE55" s="2"/>
      <c r="AF55" s="2"/>
    </row>
    <row r="56" spans="1:32" s="56" customFormat="1" ht="27" customHeight="1" thickBot="1">
      <c r="A56" s="383"/>
      <c r="B56" s="381"/>
      <c r="C56" s="245"/>
      <c r="D56" s="40" t="s">
        <v>277</v>
      </c>
      <c r="E56" s="243"/>
      <c r="F56" s="243"/>
      <c r="G56" s="243"/>
      <c r="H56" s="120">
        <v>0.6</v>
      </c>
      <c r="I56" s="243"/>
      <c r="J56" s="317"/>
      <c r="K56" s="113"/>
      <c r="L56" s="114"/>
      <c r="M56" s="2"/>
      <c r="N56" s="182"/>
      <c r="O56" s="2"/>
      <c r="P56" s="2"/>
      <c r="Q56" s="2"/>
      <c r="R56" s="2"/>
      <c r="S56" s="2"/>
      <c r="T56" s="2"/>
      <c r="U56" s="2"/>
      <c r="V56" s="2"/>
      <c r="W56" s="2"/>
      <c r="X56" s="2"/>
      <c r="Y56" s="2"/>
      <c r="Z56" s="2"/>
      <c r="AA56" s="2"/>
      <c r="AB56" s="2"/>
      <c r="AC56" s="2"/>
      <c r="AD56" s="2"/>
      <c r="AE56" s="2"/>
      <c r="AF56" s="2"/>
    </row>
    <row r="57" spans="1:32" s="124" customFormat="1" ht="93" customHeight="1">
      <c r="A57" s="123"/>
      <c r="B57" s="30"/>
      <c r="C57" s="54"/>
      <c r="D57" s="12" t="s">
        <v>470</v>
      </c>
      <c r="E57" s="305" t="s">
        <v>278</v>
      </c>
      <c r="F57" s="292" t="s">
        <v>471</v>
      </c>
      <c r="G57" s="305">
        <v>400</v>
      </c>
      <c r="H57" s="42">
        <f>+H58+H59+H60+H61</f>
        <v>48</v>
      </c>
      <c r="I57" s="292" t="s">
        <v>266</v>
      </c>
      <c r="J57" s="315" t="s">
        <v>273</v>
      </c>
      <c r="K57" s="113"/>
      <c r="L57" s="114"/>
      <c r="M57" s="2"/>
      <c r="N57" s="389"/>
      <c r="O57" s="2"/>
      <c r="P57" s="2"/>
      <c r="Q57" s="2"/>
      <c r="R57" s="2"/>
      <c r="S57" s="2"/>
      <c r="T57" s="2"/>
      <c r="U57" s="2"/>
      <c r="V57" s="2"/>
      <c r="W57" s="2"/>
      <c r="X57" s="2"/>
      <c r="Y57" s="2"/>
      <c r="Z57" s="2"/>
      <c r="AA57" s="2"/>
      <c r="AB57" s="2"/>
      <c r="AC57" s="2"/>
      <c r="AD57" s="2"/>
      <c r="AE57" s="2"/>
      <c r="AF57" s="2"/>
    </row>
    <row r="58" spans="1:32" s="124" customFormat="1" ht="20.25" customHeight="1">
      <c r="A58" s="125"/>
      <c r="B58" s="126"/>
      <c r="C58" s="127"/>
      <c r="D58" s="16" t="s">
        <v>279</v>
      </c>
      <c r="E58" s="255"/>
      <c r="F58" s="242"/>
      <c r="G58" s="255"/>
      <c r="H58" s="31">
        <v>12</v>
      </c>
      <c r="I58" s="242"/>
      <c r="J58" s="316"/>
      <c r="K58" s="113"/>
      <c r="L58" s="114"/>
      <c r="M58" s="2"/>
      <c r="N58" s="389"/>
      <c r="O58" s="2"/>
      <c r="P58" s="2"/>
      <c r="Q58" s="2"/>
      <c r="R58" s="2"/>
      <c r="S58" s="2"/>
      <c r="T58" s="2"/>
      <c r="U58" s="2"/>
      <c r="V58" s="2"/>
      <c r="W58" s="2"/>
      <c r="X58" s="2"/>
      <c r="Y58" s="2"/>
      <c r="Z58" s="2"/>
      <c r="AA58" s="2"/>
      <c r="AB58" s="2"/>
      <c r="AC58" s="2"/>
      <c r="AD58" s="2"/>
      <c r="AE58" s="2"/>
      <c r="AF58" s="2"/>
    </row>
    <row r="59" spans="1:32" s="124" customFormat="1" ht="20.25" customHeight="1">
      <c r="A59" s="125"/>
      <c r="B59" s="126"/>
      <c r="C59" s="61"/>
      <c r="D59" s="16" t="s">
        <v>280</v>
      </c>
      <c r="E59" s="255"/>
      <c r="F59" s="242"/>
      <c r="G59" s="255"/>
      <c r="H59" s="45">
        <v>12</v>
      </c>
      <c r="I59" s="242"/>
      <c r="J59" s="316"/>
      <c r="K59" s="113"/>
      <c r="L59" s="114"/>
      <c r="M59" s="2"/>
      <c r="N59" s="389"/>
      <c r="O59" s="2"/>
      <c r="P59" s="2"/>
      <c r="Q59" s="2"/>
      <c r="R59" s="2"/>
      <c r="S59" s="2"/>
      <c r="T59" s="2"/>
      <c r="U59" s="2"/>
      <c r="V59" s="2"/>
      <c r="W59" s="2"/>
      <c r="X59" s="2"/>
      <c r="Y59" s="2"/>
      <c r="Z59" s="2"/>
      <c r="AA59" s="2"/>
      <c r="AB59" s="2"/>
      <c r="AC59" s="2"/>
      <c r="AD59" s="2"/>
      <c r="AE59" s="2"/>
      <c r="AF59" s="2"/>
    </row>
    <row r="60" spans="1:32" s="124" customFormat="1" ht="19.5" customHeight="1">
      <c r="A60" s="125"/>
      <c r="B60" s="126"/>
      <c r="C60" s="61"/>
      <c r="D60" s="16" t="s">
        <v>281</v>
      </c>
      <c r="E60" s="255"/>
      <c r="F60" s="242"/>
      <c r="G60" s="255"/>
      <c r="H60" s="31">
        <v>12</v>
      </c>
      <c r="I60" s="242"/>
      <c r="J60" s="316"/>
      <c r="K60" s="113"/>
      <c r="L60" s="114"/>
      <c r="M60" s="2"/>
      <c r="N60" s="389"/>
      <c r="O60" s="2"/>
      <c r="P60" s="2"/>
      <c r="Q60" s="2"/>
      <c r="R60" s="2"/>
      <c r="S60" s="2"/>
      <c r="T60" s="2"/>
      <c r="U60" s="2"/>
      <c r="V60" s="2"/>
      <c r="W60" s="2"/>
      <c r="X60" s="2"/>
      <c r="Y60" s="2"/>
      <c r="Z60" s="2"/>
      <c r="AA60" s="2"/>
      <c r="AB60" s="2"/>
      <c r="AC60" s="2"/>
      <c r="AD60" s="2"/>
      <c r="AE60" s="2"/>
      <c r="AF60" s="2"/>
    </row>
    <row r="61" spans="1:32" s="124" customFormat="1" ht="19.5" customHeight="1" thickBot="1">
      <c r="A61" s="125"/>
      <c r="B61" s="126"/>
      <c r="C61" s="61"/>
      <c r="D61" s="40" t="s">
        <v>282</v>
      </c>
      <c r="E61" s="256"/>
      <c r="F61" s="243"/>
      <c r="G61" s="256"/>
      <c r="H61" s="48">
        <v>12</v>
      </c>
      <c r="I61" s="243"/>
      <c r="J61" s="317"/>
      <c r="K61" s="113"/>
      <c r="L61" s="114"/>
      <c r="M61" s="2"/>
      <c r="N61" s="390"/>
      <c r="O61" s="2"/>
      <c r="P61" s="2"/>
      <c r="Q61" s="2"/>
      <c r="R61" s="2"/>
      <c r="S61" s="2"/>
      <c r="T61" s="2"/>
      <c r="U61" s="2"/>
      <c r="V61" s="2"/>
      <c r="W61" s="2"/>
      <c r="X61" s="2"/>
      <c r="Y61" s="2"/>
      <c r="Z61" s="2"/>
      <c r="AA61" s="2"/>
      <c r="AB61" s="2"/>
      <c r="AC61" s="2"/>
      <c r="AD61" s="2"/>
      <c r="AE61" s="2"/>
      <c r="AF61" s="2"/>
    </row>
    <row r="62" spans="1:32" s="124" customFormat="1" ht="54.75" customHeight="1">
      <c r="A62" s="117"/>
      <c r="B62" s="118"/>
      <c r="C62" s="16"/>
      <c r="D62" s="44" t="s">
        <v>283</v>
      </c>
      <c r="E62" s="242" t="s">
        <v>284</v>
      </c>
      <c r="F62" s="242" t="s">
        <v>285</v>
      </c>
      <c r="G62" s="255" t="s">
        <v>85</v>
      </c>
      <c r="H62" s="29">
        <f>+H63+H64+H65+H66</f>
        <v>19.2</v>
      </c>
      <c r="I62" s="242" t="s">
        <v>266</v>
      </c>
      <c r="J62" s="316" t="s">
        <v>273</v>
      </c>
      <c r="K62" s="113"/>
      <c r="L62" s="114"/>
      <c r="M62" s="2"/>
      <c r="N62" s="183"/>
      <c r="O62" s="2"/>
      <c r="P62" s="2"/>
      <c r="Q62" s="2"/>
      <c r="R62" s="2"/>
      <c r="S62" s="2"/>
      <c r="T62" s="2"/>
      <c r="U62" s="2"/>
      <c r="V62" s="2"/>
      <c r="W62" s="2"/>
      <c r="X62" s="2"/>
      <c r="Y62" s="2"/>
      <c r="Z62" s="2"/>
      <c r="AA62" s="2"/>
      <c r="AB62" s="2"/>
      <c r="AC62" s="2"/>
      <c r="AD62" s="2"/>
      <c r="AE62" s="2"/>
      <c r="AF62" s="2"/>
    </row>
    <row r="63" spans="1:32" s="124" customFormat="1" ht="19.5" customHeight="1">
      <c r="A63" s="117"/>
      <c r="B63" s="118"/>
      <c r="C63" s="16"/>
      <c r="D63" s="16" t="s">
        <v>286</v>
      </c>
      <c r="E63" s="242"/>
      <c r="F63" s="242"/>
      <c r="G63" s="255"/>
      <c r="H63" s="20">
        <v>4.8</v>
      </c>
      <c r="I63" s="242"/>
      <c r="J63" s="316"/>
      <c r="K63" s="113"/>
      <c r="L63" s="114"/>
      <c r="M63" s="2"/>
      <c r="N63" s="183"/>
      <c r="O63" s="2"/>
      <c r="P63" s="2"/>
      <c r="Q63" s="2"/>
      <c r="R63" s="2"/>
      <c r="S63" s="2"/>
      <c r="T63" s="2"/>
      <c r="U63" s="2"/>
      <c r="V63" s="2"/>
      <c r="W63" s="2"/>
      <c r="X63" s="2"/>
      <c r="Y63" s="2"/>
      <c r="Z63" s="2"/>
      <c r="AA63" s="2"/>
      <c r="AB63" s="2"/>
      <c r="AC63" s="2"/>
      <c r="AD63" s="2"/>
      <c r="AE63" s="2"/>
      <c r="AF63" s="2"/>
    </row>
    <row r="64" spans="1:32" s="124" customFormat="1" ht="19.5" customHeight="1">
      <c r="A64" s="117"/>
      <c r="B64" s="118"/>
      <c r="C64" s="16"/>
      <c r="D64" s="16" t="s">
        <v>287</v>
      </c>
      <c r="E64" s="242"/>
      <c r="F64" s="242"/>
      <c r="G64" s="255"/>
      <c r="H64" s="20">
        <v>4.8</v>
      </c>
      <c r="I64" s="242"/>
      <c r="J64" s="316"/>
      <c r="K64" s="113"/>
      <c r="L64" s="114"/>
      <c r="M64" s="2"/>
      <c r="N64" s="183"/>
      <c r="O64" s="2"/>
      <c r="P64" s="2"/>
      <c r="Q64" s="2"/>
      <c r="R64" s="2"/>
      <c r="S64" s="2"/>
      <c r="T64" s="2"/>
      <c r="U64" s="2"/>
      <c r="V64" s="2"/>
      <c r="W64" s="2"/>
      <c r="X64" s="2"/>
      <c r="Y64" s="2"/>
      <c r="Z64" s="2"/>
      <c r="AA64" s="2"/>
      <c r="AB64" s="2"/>
      <c r="AC64" s="2"/>
      <c r="AD64" s="2"/>
      <c r="AE64" s="2"/>
      <c r="AF64" s="2"/>
    </row>
    <row r="65" spans="1:32" s="124" customFormat="1" ht="19.5" customHeight="1">
      <c r="A65" s="117"/>
      <c r="B65" s="118"/>
      <c r="C65" s="16"/>
      <c r="D65" s="16" t="s">
        <v>288</v>
      </c>
      <c r="E65" s="242"/>
      <c r="F65" s="242"/>
      <c r="G65" s="255"/>
      <c r="H65" s="20">
        <v>4.8</v>
      </c>
      <c r="I65" s="242"/>
      <c r="J65" s="316"/>
      <c r="K65" s="113"/>
      <c r="L65" s="114"/>
      <c r="M65" s="2"/>
      <c r="N65" s="183"/>
      <c r="O65" s="2"/>
      <c r="P65" s="2"/>
      <c r="Q65" s="2"/>
      <c r="R65" s="2"/>
      <c r="S65" s="2"/>
      <c r="T65" s="2"/>
      <c r="U65" s="2"/>
      <c r="V65" s="2"/>
      <c r="W65" s="2"/>
      <c r="X65" s="2"/>
      <c r="Y65" s="2"/>
      <c r="Z65" s="2"/>
      <c r="AA65" s="2"/>
      <c r="AB65" s="2"/>
      <c r="AC65" s="2"/>
      <c r="AD65" s="2"/>
      <c r="AE65" s="2"/>
      <c r="AF65" s="2"/>
    </row>
    <row r="66" spans="1:32" s="124" customFormat="1" ht="19.5" customHeight="1">
      <c r="A66" s="117"/>
      <c r="B66" s="118"/>
      <c r="C66" s="16"/>
      <c r="D66" s="16" t="s">
        <v>289</v>
      </c>
      <c r="E66" s="245"/>
      <c r="F66" s="245"/>
      <c r="G66" s="312"/>
      <c r="H66" s="20">
        <v>4.8</v>
      </c>
      <c r="I66" s="245"/>
      <c r="J66" s="396"/>
      <c r="K66" s="113"/>
      <c r="L66" s="114"/>
      <c r="M66" s="2"/>
      <c r="N66" s="183"/>
      <c r="O66" s="2"/>
      <c r="P66" s="2"/>
      <c r="Q66" s="2"/>
      <c r="R66" s="2"/>
      <c r="S66" s="2"/>
      <c r="T66" s="2"/>
      <c r="U66" s="2"/>
      <c r="V66" s="2"/>
      <c r="W66" s="2"/>
      <c r="X66" s="2"/>
      <c r="Y66" s="2"/>
      <c r="Z66" s="2"/>
      <c r="AA66" s="2"/>
      <c r="AB66" s="2"/>
      <c r="AC66" s="2"/>
      <c r="AD66" s="2"/>
      <c r="AE66" s="2"/>
      <c r="AF66" s="2"/>
    </row>
    <row r="67" spans="1:32" s="124" customFormat="1" ht="36.75" customHeight="1">
      <c r="A67" s="196"/>
      <c r="B67" s="187"/>
      <c r="C67" s="44"/>
      <c r="D67" s="197" t="s">
        <v>341</v>
      </c>
      <c r="E67" s="386" t="s">
        <v>66</v>
      </c>
      <c r="F67" s="386" t="s">
        <v>290</v>
      </c>
      <c r="G67" s="387">
        <v>13</v>
      </c>
      <c r="H67" s="198">
        <f>+H68+H69+H70+H71</f>
        <v>7</v>
      </c>
      <c r="I67" s="387" t="s">
        <v>266</v>
      </c>
      <c r="J67" s="388" t="s">
        <v>273</v>
      </c>
      <c r="K67" s="113"/>
      <c r="L67" s="114"/>
      <c r="M67" s="2"/>
      <c r="N67" s="183"/>
      <c r="O67" s="2"/>
      <c r="P67" s="2"/>
      <c r="Q67" s="2"/>
      <c r="R67" s="2"/>
      <c r="S67" s="2"/>
      <c r="T67" s="2"/>
      <c r="U67" s="2"/>
      <c r="V67" s="2"/>
      <c r="W67" s="2"/>
      <c r="X67" s="2"/>
      <c r="Y67" s="2"/>
      <c r="Z67" s="2"/>
      <c r="AA67" s="2"/>
      <c r="AB67" s="2"/>
      <c r="AC67" s="2"/>
      <c r="AD67" s="2"/>
      <c r="AE67" s="2"/>
      <c r="AF67" s="2"/>
    </row>
    <row r="68" spans="1:32" s="124" customFormat="1" ht="19.5" customHeight="1">
      <c r="A68" s="117"/>
      <c r="B68" s="118"/>
      <c r="C68" s="16"/>
      <c r="D68" s="176" t="s">
        <v>291</v>
      </c>
      <c r="E68" s="279"/>
      <c r="F68" s="279"/>
      <c r="G68" s="255"/>
      <c r="H68" s="31">
        <v>2.5</v>
      </c>
      <c r="I68" s="255"/>
      <c r="J68" s="282"/>
      <c r="K68" s="113"/>
      <c r="L68" s="114"/>
      <c r="M68" s="2"/>
      <c r="N68" s="183"/>
      <c r="O68" s="2"/>
      <c r="P68" s="2"/>
      <c r="Q68" s="2"/>
      <c r="R68" s="2"/>
      <c r="S68" s="2"/>
      <c r="T68" s="2"/>
      <c r="U68" s="2"/>
      <c r="V68" s="2"/>
      <c r="W68" s="2"/>
      <c r="X68" s="2"/>
      <c r="Y68" s="2"/>
      <c r="Z68" s="2"/>
      <c r="AA68" s="2"/>
      <c r="AB68" s="2"/>
      <c r="AC68" s="2"/>
      <c r="AD68" s="2"/>
      <c r="AE68" s="2"/>
      <c r="AF68" s="2"/>
    </row>
    <row r="69" spans="1:32" s="124" customFormat="1" ht="19.5" customHeight="1">
      <c r="A69" s="117"/>
      <c r="B69" s="118"/>
      <c r="C69" s="16"/>
      <c r="D69" s="16" t="s">
        <v>340</v>
      </c>
      <c r="E69" s="279"/>
      <c r="F69" s="279"/>
      <c r="G69" s="255"/>
      <c r="H69" s="31">
        <v>1.5</v>
      </c>
      <c r="I69" s="255"/>
      <c r="J69" s="282"/>
      <c r="K69" s="113"/>
      <c r="L69" s="114"/>
      <c r="M69" s="2"/>
      <c r="N69" s="183"/>
      <c r="O69" s="2"/>
      <c r="P69" s="2"/>
      <c r="Q69" s="2"/>
      <c r="R69" s="2"/>
      <c r="S69" s="2"/>
      <c r="T69" s="2"/>
      <c r="U69" s="2"/>
      <c r="V69" s="2"/>
      <c r="W69" s="2"/>
      <c r="X69" s="2"/>
      <c r="Y69" s="2"/>
      <c r="Z69" s="2"/>
      <c r="AA69" s="2"/>
      <c r="AB69" s="2"/>
      <c r="AC69" s="2"/>
      <c r="AD69" s="2"/>
      <c r="AE69" s="2"/>
      <c r="AF69" s="2"/>
    </row>
    <row r="70" spans="1:32" s="124" customFormat="1" ht="19.5" customHeight="1">
      <c r="A70" s="117"/>
      <c r="B70" s="118"/>
      <c r="C70" s="16"/>
      <c r="D70" s="16" t="s">
        <v>175</v>
      </c>
      <c r="E70" s="279"/>
      <c r="F70" s="279"/>
      <c r="G70" s="255"/>
      <c r="H70" s="31">
        <v>1.5</v>
      </c>
      <c r="I70" s="255"/>
      <c r="J70" s="282"/>
      <c r="K70" s="113"/>
      <c r="L70" s="114"/>
      <c r="M70" s="2"/>
      <c r="N70" s="183"/>
      <c r="O70" s="2"/>
      <c r="P70" s="2"/>
      <c r="Q70" s="2"/>
      <c r="R70" s="2"/>
      <c r="S70" s="2"/>
      <c r="T70" s="2"/>
      <c r="U70" s="2"/>
      <c r="V70" s="2"/>
      <c r="W70" s="2"/>
      <c r="X70" s="2"/>
      <c r="Y70" s="2"/>
      <c r="Z70" s="2"/>
      <c r="AA70" s="2"/>
      <c r="AB70" s="2"/>
      <c r="AC70" s="2"/>
      <c r="AD70" s="2"/>
      <c r="AE70" s="2"/>
      <c r="AF70" s="2"/>
    </row>
    <row r="71" spans="1:32" s="124" customFormat="1" ht="23.25" customHeight="1" thickBot="1">
      <c r="A71" s="121"/>
      <c r="B71" s="122"/>
      <c r="C71" s="40"/>
      <c r="D71" s="40" t="s">
        <v>176</v>
      </c>
      <c r="E71" s="280"/>
      <c r="F71" s="280"/>
      <c r="G71" s="256"/>
      <c r="H71" s="34">
        <v>1.5</v>
      </c>
      <c r="I71" s="256"/>
      <c r="J71" s="283"/>
      <c r="K71" s="113"/>
      <c r="L71" s="114"/>
      <c r="M71" s="2"/>
      <c r="N71" s="184"/>
      <c r="O71" s="2"/>
      <c r="P71" s="2"/>
      <c r="Q71" s="2"/>
      <c r="R71" s="2"/>
      <c r="S71" s="2"/>
      <c r="T71" s="2"/>
      <c r="U71" s="2"/>
      <c r="V71" s="2"/>
      <c r="W71" s="2"/>
      <c r="X71" s="2"/>
      <c r="Y71" s="2"/>
      <c r="Z71" s="2"/>
      <c r="AA71" s="2"/>
      <c r="AB71" s="2"/>
      <c r="AC71" s="2"/>
      <c r="AD71" s="2"/>
      <c r="AE71" s="2"/>
      <c r="AF71" s="2"/>
    </row>
    <row r="72" spans="1:32" s="124" customFormat="1" ht="23.25" customHeight="1">
      <c r="A72" s="384" t="s">
        <v>167</v>
      </c>
      <c r="B72" s="348" t="s">
        <v>187</v>
      </c>
      <c r="C72" s="232" t="s">
        <v>318</v>
      </c>
      <c r="D72" s="16" t="s">
        <v>292</v>
      </c>
      <c r="E72" s="292" t="s">
        <v>293</v>
      </c>
      <c r="F72" s="292" t="s">
        <v>294</v>
      </c>
      <c r="G72" s="305" t="s">
        <v>85</v>
      </c>
      <c r="H72" s="179">
        <f>+H73+H74+H75+H76</f>
        <v>20</v>
      </c>
      <c r="I72" s="305" t="s">
        <v>295</v>
      </c>
      <c r="J72" s="292" t="s">
        <v>296</v>
      </c>
      <c r="K72" s="113"/>
      <c r="L72" s="114"/>
      <c r="M72" s="2"/>
      <c r="N72" s="184"/>
      <c r="O72" s="2"/>
      <c r="P72" s="2"/>
      <c r="Q72" s="2"/>
      <c r="R72" s="2"/>
      <c r="S72" s="2"/>
      <c r="T72" s="2"/>
      <c r="U72" s="2"/>
      <c r="V72" s="2"/>
      <c r="W72" s="2"/>
      <c r="X72" s="2"/>
      <c r="Y72" s="2"/>
      <c r="Z72" s="2"/>
      <c r="AA72" s="2"/>
      <c r="AB72" s="2"/>
      <c r="AC72" s="2"/>
      <c r="AD72" s="2"/>
      <c r="AE72" s="2"/>
      <c r="AF72" s="2"/>
    </row>
    <row r="73" spans="1:32" s="124" customFormat="1" ht="23.25" customHeight="1">
      <c r="A73" s="382"/>
      <c r="B73" s="344"/>
      <c r="C73" s="242"/>
      <c r="D73" s="16" t="s">
        <v>297</v>
      </c>
      <c r="E73" s="233"/>
      <c r="F73" s="233"/>
      <c r="G73" s="236"/>
      <c r="H73" s="177">
        <v>5</v>
      </c>
      <c r="I73" s="236"/>
      <c r="J73" s="233"/>
      <c r="K73" s="113"/>
      <c r="L73" s="114"/>
      <c r="M73" s="2"/>
      <c r="N73" s="184"/>
      <c r="O73" s="2"/>
      <c r="P73" s="2"/>
      <c r="Q73" s="2"/>
      <c r="R73" s="2"/>
      <c r="S73" s="2"/>
      <c r="T73" s="2"/>
      <c r="U73" s="2"/>
      <c r="V73" s="2"/>
      <c r="W73" s="2"/>
      <c r="X73" s="2"/>
      <c r="Y73" s="2"/>
      <c r="Z73" s="2"/>
      <c r="AA73" s="2"/>
      <c r="AB73" s="2"/>
      <c r="AC73" s="2"/>
      <c r="AD73" s="2"/>
      <c r="AE73" s="2"/>
      <c r="AF73" s="2"/>
    </row>
    <row r="74" spans="1:32" s="124" customFormat="1" ht="23.25" customHeight="1">
      <c r="A74" s="382"/>
      <c r="B74" s="344"/>
      <c r="C74" s="242"/>
      <c r="D74" s="16" t="s">
        <v>298</v>
      </c>
      <c r="E74" s="233"/>
      <c r="F74" s="233"/>
      <c r="G74" s="236"/>
      <c r="H74" s="177">
        <v>5</v>
      </c>
      <c r="I74" s="236"/>
      <c r="J74" s="233"/>
      <c r="K74" s="113"/>
      <c r="L74" s="114"/>
      <c r="M74" s="2"/>
      <c r="N74" s="184"/>
      <c r="O74" s="2"/>
      <c r="P74" s="2"/>
      <c r="Q74" s="2"/>
      <c r="R74" s="2"/>
      <c r="S74" s="2"/>
      <c r="T74" s="2"/>
      <c r="U74" s="2"/>
      <c r="V74" s="2"/>
      <c r="W74" s="2"/>
      <c r="X74" s="2"/>
      <c r="Y74" s="2"/>
      <c r="Z74" s="2"/>
      <c r="AA74" s="2"/>
      <c r="AB74" s="2"/>
      <c r="AC74" s="2"/>
      <c r="AD74" s="2"/>
      <c r="AE74" s="2"/>
      <c r="AF74" s="2"/>
    </row>
    <row r="75" spans="1:32" s="124" customFormat="1" ht="23.25" customHeight="1">
      <c r="A75" s="382"/>
      <c r="B75" s="344"/>
      <c r="C75" s="242"/>
      <c r="D75" s="16" t="s">
        <v>299</v>
      </c>
      <c r="E75" s="233"/>
      <c r="F75" s="233"/>
      <c r="G75" s="236"/>
      <c r="H75" s="178">
        <v>5</v>
      </c>
      <c r="I75" s="236"/>
      <c r="J75" s="233"/>
      <c r="K75" s="113"/>
      <c r="L75" s="114"/>
      <c r="M75" s="2"/>
      <c r="N75" s="184"/>
      <c r="O75" s="2"/>
      <c r="P75" s="2"/>
      <c r="Q75" s="2"/>
      <c r="R75" s="2"/>
      <c r="S75" s="2"/>
      <c r="T75" s="2"/>
      <c r="U75" s="2"/>
      <c r="V75" s="2"/>
      <c r="W75" s="2"/>
      <c r="X75" s="2"/>
      <c r="Y75" s="2"/>
      <c r="Z75" s="2"/>
      <c r="AA75" s="2"/>
      <c r="AB75" s="2"/>
      <c r="AC75" s="2"/>
      <c r="AD75" s="2"/>
      <c r="AE75" s="2"/>
      <c r="AF75" s="2"/>
    </row>
    <row r="76" spans="1:32" s="124" customFormat="1" ht="23.25" customHeight="1" thickBot="1">
      <c r="A76" s="385"/>
      <c r="B76" s="345"/>
      <c r="C76" s="243"/>
      <c r="D76" s="40" t="s">
        <v>300</v>
      </c>
      <c r="E76" s="313"/>
      <c r="F76" s="313"/>
      <c r="G76" s="349"/>
      <c r="H76" s="180">
        <v>5</v>
      </c>
      <c r="I76" s="349"/>
      <c r="J76" s="313"/>
      <c r="K76" s="113"/>
      <c r="L76" s="114"/>
      <c r="M76" s="2"/>
      <c r="N76" s="184"/>
      <c r="O76" s="2"/>
      <c r="P76" s="2"/>
      <c r="Q76" s="2"/>
      <c r="R76" s="2"/>
      <c r="S76" s="2"/>
      <c r="T76" s="2"/>
      <c r="U76" s="2"/>
      <c r="V76" s="2"/>
      <c r="W76" s="2"/>
      <c r="X76" s="2"/>
      <c r="Y76" s="2"/>
      <c r="Z76" s="2"/>
      <c r="AA76" s="2"/>
      <c r="AB76" s="2"/>
      <c r="AC76" s="2"/>
      <c r="AD76" s="2"/>
      <c r="AE76" s="2"/>
      <c r="AF76" s="2"/>
    </row>
    <row r="77" spans="1:32" s="124" customFormat="1" ht="42.75" customHeight="1">
      <c r="A77" s="384" t="s">
        <v>167</v>
      </c>
      <c r="B77" s="348" t="s">
        <v>187</v>
      </c>
      <c r="C77" s="292" t="s">
        <v>319</v>
      </c>
      <c r="D77" s="44" t="s">
        <v>301</v>
      </c>
      <c r="E77" s="292" t="s">
        <v>472</v>
      </c>
      <c r="F77" s="292" t="s">
        <v>265</v>
      </c>
      <c r="G77" s="305">
        <v>3</v>
      </c>
      <c r="H77" s="11">
        <f>+H78+H79+H80+H81</f>
        <v>1.6</v>
      </c>
      <c r="I77" s="292" t="s">
        <v>302</v>
      </c>
      <c r="J77" s="292" t="s">
        <v>303</v>
      </c>
      <c r="K77" s="113"/>
      <c r="L77" s="114"/>
      <c r="M77" s="2"/>
      <c r="N77" s="184"/>
      <c r="O77" s="2"/>
      <c r="P77" s="2"/>
      <c r="Q77" s="2"/>
      <c r="R77" s="2"/>
      <c r="S77" s="2"/>
      <c r="T77" s="2"/>
      <c r="U77" s="2"/>
      <c r="V77" s="2"/>
      <c r="W77" s="2"/>
      <c r="X77" s="2"/>
      <c r="Y77" s="2"/>
      <c r="Z77" s="2"/>
      <c r="AA77" s="2"/>
      <c r="AB77" s="2"/>
      <c r="AC77" s="2"/>
      <c r="AD77" s="2"/>
      <c r="AE77" s="2"/>
      <c r="AF77" s="2"/>
    </row>
    <row r="78" spans="1:32" s="124" customFormat="1" ht="23.25" customHeight="1">
      <c r="A78" s="382"/>
      <c r="B78" s="344"/>
      <c r="C78" s="233"/>
      <c r="D78" s="16" t="s">
        <v>304</v>
      </c>
      <c r="E78" s="233"/>
      <c r="F78" s="233"/>
      <c r="G78" s="236"/>
      <c r="H78" s="20">
        <v>0.4</v>
      </c>
      <c r="I78" s="233"/>
      <c r="J78" s="233"/>
      <c r="K78" s="113"/>
      <c r="L78" s="114"/>
      <c r="M78" s="2"/>
      <c r="N78" s="184"/>
      <c r="O78" s="2"/>
      <c r="P78" s="2"/>
      <c r="Q78" s="2"/>
      <c r="R78" s="2"/>
      <c r="S78" s="2"/>
      <c r="T78" s="2"/>
      <c r="U78" s="2"/>
      <c r="V78" s="2"/>
      <c r="W78" s="2"/>
      <c r="X78" s="2"/>
      <c r="Y78" s="2"/>
      <c r="Z78" s="2"/>
      <c r="AA78" s="2"/>
      <c r="AB78" s="2"/>
      <c r="AC78" s="2"/>
      <c r="AD78" s="2"/>
      <c r="AE78" s="2"/>
      <c r="AF78" s="2"/>
    </row>
    <row r="79" spans="1:32" s="124" customFormat="1" ht="23.25" customHeight="1">
      <c r="A79" s="382"/>
      <c r="B79" s="344"/>
      <c r="C79" s="233"/>
      <c r="D79" s="16" t="s">
        <v>305</v>
      </c>
      <c r="E79" s="233"/>
      <c r="F79" s="233"/>
      <c r="G79" s="236"/>
      <c r="H79" s="20">
        <v>0.4</v>
      </c>
      <c r="I79" s="233"/>
      <c r="J79" s="233"/>
      <c r="K79" s="113"/>
      <c r="L79" s="114"/>
      <c r="M79" s="2"/>
      <c r="N79" s="184"/>
      <c r="O79" s="2"/>
      <c r="P79" s="2"/>
      <c r="Q79" s="2"/>
      <c r="R79" s="2"/>
      <c r="S79" s="2"/>
      <c r="T79" s="2"/>
      <c r="U79" s="2"/>
      <c r="V79" s="2"/>
      <c r="W79" s="2"/>
      <c r="X79" s="2"/>
      <c r="Y79" s="2"/>
      <c r="Z79" s="2"/>
      <c r="AA79" s="2"/>
      <c r="AB79" s="2"/>
      <c r="AC79" s="2"/>
      <c r="AD79" s="2"/>
      <c r="AE79" s="2"/>
      <c r="AF79" s="2"/>
    </row>
    <row r="80" spans="1:32" s="124" customFormat="1" ht="23.25" customHeight="1">
      <c r="A80" s="382"/>
      <c r="B80" s="344"/>
      <c r="C80" s="233"/>
      <c r="D80" s="61" t="s">
        <v>306</v>
      </c>
      <c r="E80" s="233"/>
      <c r="F80" s="233"/>
      <c r="G80" s="236"/>
      <c r="H80" s="20">
        <v>0.4</v>
      </c>
      <c r="I80" s="233"/>
      <c r="J80" s="233"/>
      <c r="K80" s="113"/>
      <c r="L80" s="114"/>
      <c r="M80" s="2"/>
      <c r="N80" s="184"/>
      <c r="O80" s="2"/>
      <c r="P80" s="2"/>
      <c r="Q80" s="2"/>
      <c r="R80" s="2"/>
      <c r="S80" s="2"/>
      <c r="T80" s="2"/>
      <c r="U80" s="2"/>
      <c r="V80" s="2"/>
      <c r="W80" s="2"/>
      <c r="X80" s="2"/>
      <c r="Y80" s="2"/>
      <c r="Z80" s="2"/>
      <c r="AA80" s="2"/>
      <c r="AB80" s="2"/>
      <c r="AC80" s="2"/>
      <c r="AD80" s="2"/>
      <c r="AE80" s="2"/>
      <c r="AF80" s="2"/>
    </row>
    <row r="81" spans="1:32" s="124" customFormat="1" ht="23.25" customHeight="1" thickBot="1">
      <c r="A81" s="382"/>
      <c r="B81" s="344"/>
      <c r="C81" s="233"/>
      <c r="D81" s="40" t="s">
        <v>307</v>
      </c>
      <c r="E81" s="313"/>
      <c r="F81" s="313"/>
      <c r="G81" s="349"/>
      <c r="H81" s="120">
        <v>0.4</v>
      </c>
      <c r="I81" s="313"/>
      <c r="J81" s="313"/>
      <c r="K81" s="113"/>
      <c r="L81" s="114"/>
      <c r="M81" s="2"/>
      <c r="N81" s="184"/>
      <c r="O81" s="2"/>
      <c r="P81" s="2"/>
      <c r="Q81" s="2"/>
      <c r="R81" s="2"/>
      <c r="S81" s="2"/>
      <c r="T81" s="2"/>
      <c r="U81" s="2"/>
      <c r="V81" s="2"/>
      <c r="W81" s="2"/>
      <c r="X81" s="2"/>
      <c r="Y81" s="2"/>
      <c r="Z81" s="2"/>
      <c r="AA81" s="2"/>
      <c r="AB81" s="2"/>
      <c r="AC81" s="2"/>
      <c r="AD81" s="2"/>
      <c r="AE81" s="2"/>
      <c r="AF81" s="2"/>
    </row>
    <row r="82" spans="1:32" s="124" customFormat="1" ht="44.25" customHeight="1">
      <c r="A82" s="382"/>
      <c r="B82" s="344"/>
      <c r="C82" s="233"/>
      <c r="D82" s="12" t="s">
        <v>308</v>
      </c>
      <c r="E82" s="292" t="s">
        <v>472</v>
      </c>
      <c r="F82" s="292" t="s">
        <v>310</v>
      </c>
      <c r="G82" s="305" t="s">
        <v>85</v>
      </c>
      <c r="H82" s="29">
        <f>+H83+H84+H85+H86</f>
        <v>0.8</v>
      </c>
      <c r="I82" s="292" t="s">
        <v>302</v>
      </c>
      <c r="J82" s="315" t="s">
        <v>303</v>
      </c>
      <c r="K82" s="113"/>
      <c r="L82" s="114"/>
      <c r="M82" s="2"/>
      <c r="N82" s="184"/>
      <c r="O82" s="2"/>
      <c r="P82" s="2"/>
      <c r="Q82" s="2"/>
      <c r="R82" s="2"/>
      <c r="S82" s="2"/>
      <c r="T82" s="2"/>
      <c r="U82" s="2"/>
      <c r="V82" s="2"/>
      <c r="W82" s="2"/>
      <c r="X82" s="2"/>
      <c r="Y82" s="2"/>
      <c r="Z82" s="2"/>
      <c r="AA82" s="2"/>
      <c r="AB82" s="2"/>
      <c r="AC82" s="2"/>
      <c r="AD82" s="2"/>
      <c r="AE82" s="2"/>
      <c r="AF82" s="2"/>
    </row>
    <row r="83" spans="1:32" s="124" customFormat="1" ht="31.5" customHeight="1">
      <c r="A83" s="382"/>
      <c r="B83" s="344"/>
      <c r="C83" s="233"/>
      <c r="D83" s="16" t="s">
        <v>309</v>
      </c>
      <c r="E83" s="233"/>
      <c r="F83" s="233"/>
      <c r="G83" s="236"/>
      <c r="H83" s="20">
        <v>0.2</v>
      </c>
      <c r="I83" s="233"/>
      <c r="J83" s="379"/>
      <c r="K83" s="113"/>
      <c r="L83" s="114"/>
      <c r="M83" s="2"/>
      <c r="N83" s="115"/>
      <c r="O83" s="2"/>
      <c r="P83" s="2"/>
      <c r="Q83" s="2"/>
      <c r="R83" s="2"/>
      <c r="S83" s="2"/>
      <c r="T83" s="2"/>
      <c r="U83" s="2"/>
      <c r="V83" s="2"/>
      <c r="W83" s="2"/>
      <c r="X83" s="2"/>
      <c r="Y83" s="2"/>
      <c r="Z83" s="2"/>
      <c r="AA83" s="2"/>
      <c r="AB83" s="2"/>
      <c r="AC83" s="2"/>
      <c r="AD83" s="2"/>
      <c r="AE83" s="2"/>
      <c r="AF83" s="2"/>
    </row>
    <row r="84" spans="1:32" s="124" customFormat="1" ht="31.5" customHeight="1">
      <c r="A84" s="382"/>
      <c r="B84" s="344"/>
      <c r="C84" s="233"/>
      <c r="D84" s="16" t="s">
        <v>311</v>
      </c>
      <c r="E84" s="233"/>
      <c r="F84" s="233"/>
      <c r="G84" s="236"/>
      <c r="H84" s="20">
        <v>0.2</v>
      </c>
      <c r="I84" s="233"/>
      <c r="J84" s="379"/>
      <c r="K84" s="113"/>
      <c r="L84" s="114"/>
      <c r="M84" s="2"/>
      <c r="N84" s="115"/>
      <c r="O84" s="2"/>
      <c r="P84" s="2"/>
      <c r="Q84" s="2"/>
      <c r="R84" s="2"/>
      <c r="S84" s="2"/>
      <c r="T84" s="2"/>
      <c r="U84" s="2"/>
      <c r="V84" s="2"/>
      <c r="W84" s="2"/>
      <c r="X84" s="2"/>
      <c r="Y84" s="2"/>
      <c r="Z84" s="2"/>
      <c r="AA84" s="2"/>
      <c r="AB84" s="2"/>
      <c r="AC84" s="2"/>
      <c r="AD84" s="2"/>
      <c r="AE84" s="2"/>
      <c r="AF84" s="2"/>
    </row>
    <row r="85" spans="1:32" s="124" customFormat="1" ht="28.5" customHeight="1">
      <c r="A85" s="382"/>
      <c r="B85" s="344"/>
      <c r="C85" s="233"/>
      <c r="D85" s="16" t="s">
        <v>313</v>
      </c>
      <c r="E85" s="233"/>
      <c r="F85" s="233"/>
      <c r="G85" s="236"/>
      <c r="H85" s="20">
        <v>0.2</v>
      </c>
      <c r="I85" s="233"/>
      <c r="J85" s="379"/>
      <c r="K85" s="113"/>
      <c r="L85" s="114"/>
      <c r="M85" s="2"/>
      <c r="N85" s="115"/>
      <c r="O85" s="2"/>
      <c r="P85" s="2"/>
      <c r="Q85" s="2"/>
      <c r="R85" s="2"/>
      <c r="S85" s="2"/>
      <c r="T85" s="2"/>
      <c r="U85" s="2"/>
      <c r="V85" s="2"/>
      <c r="W85" s="2"/>
      <c r="X85" s="2"/>
      <c r="Y85" s="2"/>
      <c r="Z85" s="2"/>
      <c r="AA85" s="2"/>
      <c r="AB85" s="2"/>
      <c r="AC85" s="2"/>
      <c r="AD85" s="2"/>
      <c r="AE85" s="2"/>
      <c r="AF85" s="2"/>
    </row>
    <row r="86" spans="1:32" s="86" customFormat="1" ht="25.5" customHeight="1" thickBot="1">
      <c r="A86" s="385"/>
      <c r="B86" s="345"/>
      <c r="C86" s="313"/>
      <c r="D86" s="40" t="s">
        <v>312</v>
      </c>
      <c r="E86" s="313"/>
      <c r="F86" s="313"/>
      <c r="G86" s="349"/>
      <c r="H86" s="120">
        <v>0.2</v>
      </c>
      <c r="I86" s="313"/>
      <c r="J86" s="380"/>
      <c r="K86" s="113"/>
      <c r="L86" s="114"/>
      <c r="M86" s="2"/>
      <c r="N86" s="115"/>
      <c r="O86" s="2"/>
      <c r="P86" s="2"/>
      <c r="Q86" s="2"/>
      <c r="R86" s="2"/>
      <c r="S86" s="2"/>
      <c r="T86" s="2"/>
      <c r="U86" s="2"/>
      <c r="V86" s="2"/>
      <c r="W86" s="2"/>
      <c r="X86" s="2"/>
      <c r="Y86" s="2"/>
      <c r="Z86" s="2"/>
      <c r="AA86" s="2"/>
      <c r="AB86" s="2"/>
      <c r="AC86" s="2"/>
      <c r="AD86" s="2"/>
      <c r="AE86" s="2"/>
      <c r="AF86" s="2"/>
    </row>
    <row r="87" spans="1:12" ht="12.75" thickBot="1">
      <c r="A87" s="129"/>
      <c r="B87" s="397" t="s">
        <v>20</v>
      </c>
      <c r="C87" s="351"/>
      <c r="D87" s="351"/>
      <c r="E87" s="351"/>
      <c r="F87" s="351"/>
      <c r="G87" s="351"/>
      <c r="H87" s="103">
        <f>+H82+H77+H72+H67+H62+H57+H52+H47+H42+H37+H32+H27+H22+H17+H12+H7</f>
        <v>613.5999999999999</v>
      </c>
      <c r="I87" s="104"/>
      <c r="J87" s="105"/>
      <c r="K87" s="185"/>
      <c r="L87" s="106"/>
    </row>
    <row r="88" spans="1:12" ht="12">
      <c r="A88" s="340" t="s">
        <v>315</v>
      </c>
      <c r="B88" s="340"/>
      <c r="C88" s="340"/>
      <c r="D88" s="340"/>
      <c r="E88" s="340"/>
      <c r="F88" s="340"/>
      <c r="G88" s="340"/>
      <c r="H88" s="340"/>
      <c r="I88" s="340"/>
      <c r="J88" s="340"/>
      <c r="K88" s="108"/>
      <c r="L88" s="108"/>
    </row>
    <row r="89" spans="1:15" s="2" customFormat="1" ht="13.5" customHeight="1">
      <c r="A89" s="230" t="s">
        <v>258</v>
      </c>
      <c r="B89" s="231"/>
      <c r="C89" s="231"/>
      <c r="D89" s="231"/>
      <c r="E89" s="231"/>
      <c r="F89" s="231"/>
      <c r="G89" s="231"/>
      <c r="H89" s="231"/>
      <c r="I89" s="68"/>
      <c r="J89" s="68"/>
      <c r="K89" s="68"/>
      <c r="L89" s="68"/>
      <c r="M89" s="68"/>
      <c r="N89" s="68"/>
      <c r="O89" s="68"/>
    </row>
    <row r="90" spans="1:15" s="2" customFormat="1" ht="13.5" customHeight="1">
      <c r="A90" s="230" t="s">
        <v>474</v>
      </c>
      <c r="B90" s="231"/>
      <c r="C90" s="231"/>
      <c r="D90" s="231"/>
      <c r="E90" s="231"/>
      <c r="F90" s="231"/>
      <c r="G90" s="231"/>
      <c r="H90" s="231"/>
      <c r="I90" s="68"/>
      <c r="J90" s="68"/>
      <c r="K90" s="68"/>
      <c r="L90" s="68"/>
      <c r="M90" s="68"/>
      <c r="N90" s="68"/>
      <c r="O90" s="68"/>
    </row>
    <row r="91" spans="1:15" s="2" customFormat="1" ht="13.5" customHeight="1">
      <c r="A91" s="230" t="s">
        <v>260</v>
      </c>
      <c r="B91" s="231"/>
      <c r="C91" s="231"/>
      <c r="D91" s="231"/>
      <c r="E91" s="231"/>
      <c r="F91" s="231"/>
      <c r="G91" s="231"/>
      <c r="H91" s="231"/>
      <c r="I91" s="68"/>
      <c r="J91" s="68"/>
      <c r="K91" s="68"/>
      <c r="L91" s="68"/>
      <c r="M91" s="68"/>
      <c r="N91" s="68"/>
      <c r="O91" s="68"/>
    </row>
    <row r="92" spans="1:15" s="2" customFormat="1" ht="13.5" customHeight="1">
      <c r="A92" s="230" t="s">
        <v>259</v>
      </c>
      <c r="B92" s="231"/>
      <c r="C92" s="231"/>
      <c r="D92" s="231"/>
      <c r="E92" s="231"/>
      <c r="F92" s="231"/>
      <c r="G92" s="231"/>
      <c r="H92" s="231"/>
      <c r="I92" s="68"/>
      <c r="J92" s="68"/>
      <c r="K92" s="68"/>
      <c r="L92" s="68"/>
      <c r="M92" s="68"/>
      <c r="N92" s="68"/>
      <c r="O92" s="68"/>
    </row>
    <row r="93" spans="1:27" s="1" customFormat="1" ht="13.5" customHeight="1">
      <c r="A93" s="230" t="s">
        <v>231</v>
      </c>
      <c r="B93" s="231"/>
      <c r="C93" s="231"/>
      <c r="D93" s="231"/>
      <c r="E93" s="231"/>
      <c r="F93" s="231"/>
      <c r="G93" s="231"/>
      <c r="H93" s="231"/>
      <c r="I93" s="231"/>
      <c r="J93" s="231"/>
      <c r="K93" s="68"/>
      <c r="L93" s="68"/>
      <c r="M93" s="68"/>
      <c r="N93" s="68"/>
      <c r="O93" s="68"/>
      <c r="P93" s="68"/>
      <c r="Q93" s="70"/>
      <c r="R93" s="70"/>
      <c r="S93" s="70"/>
      <c r="T93" s="70"/>
      <c r="U93" s="70"/>
      <c r="V93" s="70"/>
      <c r="W93" s="70"/>
      <c r="X93" s="70"/>
      <c r="Y93" s="70"/>
      <c r="Z93" s="70"/>
      <c r="AA93" s="70"/>
    </row>
    <row r="101" ht="15">
      <c r="A101" s="203"/>
    </row>
    <row r="102" ht="12.75">
      <c r="A102"/>
    </row>
    <row r="103" ht="15">
      <c r="A103" s="203"/>
    </row>
    <row r="104" ht="12.75">
      <c r="A104"/>
    </row>
    <row r="105" ht="12.75">
      <c r="A105"/>
    </row>
    <row r="106" ht="12.75">
      <c r="A106"/>
    </row>
    <row r="107" ht="12.75">
      <c r="A107"/>
    </row>
    <row r="108" ht="12.75">
      <c r="A108"/>
    </row>
    <row r="109" ht="12.75">
      <c r="A109"/>
    </row>
    <row r="110" ht="12.75">
      <c r="A110"/>
    </row>
    <row r="111" ht="12.75">
      <c r="A111"/>
    </row>
    <row r="112" ht="12.75">
      <c r="A112"/>
    </row>
    <row r="113" ht="12.75">
      <c r="A113"/>
    </row>
    <row r="114" ht="12.75">
      <c r="A114"/>
    </row>
    <row r="115" ht="12.75">
      <c r="A115"/>
    </row>
    <row r="116" ht="12.75">
      <c r="A116"/>
    </row>
    <row r="117" ht="12.75">
      <c r="A117"/>
    </row>
    <row r="118" ht="12.75">
      <c r="A118"/>
    </row>
    <row r="119" ht="12.75">
      <c r="A119"/>
    </row>
    <row r="120" ht="12.75">
      <c r="A120"/>
    </row>
    <row r="121" ht="12.75">
      <c r="A121"/>
    </row>
    <row r="122" ht="12.75">
      <c r="A122"/>
    </row>
    <row r="123" ht="12.75">
      <c r="A123"/>
    </row>
    <row r="124" ht="12.75">
      <c r="A124"/>
    </row>
    <row r="125" ht="12.75">
      <c r="A125"/>
    </row>
    <row r="126" ht="12.75">
      <c r="A126"/>
    </row>
    <row r="127" ht="12.75">
      <c r="A127"/>
    </row>
    <row r="128" ht="12.75">
      <c r="A128"/>
    </row>
    <row r="129" ht="12.75">
      <c r="A129"/>
    </row>
    <row r="130" ht="12.75">
      <c r="A130"/>
    </row>
  </sheetData>
  <sheetProtection/>
  <mergeCells count="130">
    <mergeCell ref="A1:J1"/>
    <mergeCell ref="A2:J2"/>
    <mergeCell ref="A4:J4"/>
    <mergeCell ref="B12:B16"/>
    <mergeCell ref="C12:C16"/>
    <mergeCell ref="A7:A16"/>
    <mergeCell ref="E7:E11"/>
    <mergeCell ref="I12:I16"/>
    <mergeCell ref="J12:J16"/>
    <mergeCell ref="A3:J3"/>
    <mergeCell ref="B17:B21"/>
    <mergeCell ref="I7:I11"/>
    <mergeCell ref="J7:J11"/>
    <mergeCell ref="A17:A21"/>
    <mergeCell ref="H5:H6"/>
    <mergeCell ref="F7:F11"/>
    <mergeCell ref="G7:G11"/>
    <mergeCell ref="J17:J21"/>
    <mergeCell ref="G17:G21"/>
    <mergeCell ref="J5:J6"/>
    <mergeCell ref="D5:D6"/>
    <mergeCell ref="E5:E6"/>
    <mergeCell ref="G5:G6"/>
    <mergeCell ref="F5:F6"/>
    <mergeCell ref="A5:B5"/>
    <mergeCell ref="C5:C6"/>
    <mergeCell ref="I22:I26"/>
    <mergeCell ref="I5:I6"/>
    <mergeCell ref="A22:A26"/>
    <mergeCell ref="C22:C26"/>
    <mergeCell ref="I17:I21"/>
    <mergeCell ref="B22:B26"/>
    <mergeCell ref="E17:E21"/>
    <mergeCell ref="F17:F21"/>
    <mergeCell ref="B7:B11"/>
    <mergeCell ref="C7:C11"/>
    <mergeCell ref="E12:E16"/>
    <mergeCell ref="F12:F16"/>
    <mergeCell ref="G12:G16"/>
    <mergeCell ref="B87:G87"/>
    <mergeCell ref="J22:J26"/>
    <mergeCell ref="F22:F26"/>
    <mergeCell ref="G22:G26"/>
    <mergeCell ref="E22:E26"/>
    <mergeCell ref="C17:C21"/>
    <mergeCell ref="E47:E51"/>
    <mergeCell ref="N57:N61"/>
    <mergeCell ref="N51:N52"/>
    <mergeCell ref="A93:J93"/>
    <mergeCell ref="K48:L52"/>
    <mergeCell ref="A88:J88"/>
    <mergeCell ref="F47:F51"/>
    <mergeCell ref="G47:G51"/>
    <mergeCell ref="I47:I51"/>
    <mergeCell ref="I62:I66"/>
    <mergeCell ref="J62:J66"/>
    <mergeCell ref="E62:E66"/>
    <mergeCell ref="F62:F66"/>
    <mergeCell ref="G62:G66"/>
    <mergeCell ref="J47:J51"/>
    <mergeCell ref="E52:E56"/>
    <mergeCell ref="F52:F56"/>
    <mergeCell ref="G52:G56"/>
    <mergeCell ref="I52:I56"/>
    <mergeCell ref="J52:J56"/>
    <mergeCell ref="E67:E71"/>
    <mergeCell ref="F67:F71"/>
    <mergeCell ref="G67:G71"/>
    <mergeCell ref="I67:I71"/>
    <mergeCell ref="J67:J71"/>
    <mergeCell ref="F57:F61"/>
    <mergeCell ref="G57:G61"/>
    <mergeCell ref="I57:I61"/>
    <mergeCell ref="J57:J61"/>
    <mergeCell ref="E57:E61"/>
    <mergeCell ref="G77:G81"/>
    <mergeCell ref="I77:I81"/>
    <mergeCell ref="J77:J81"/>
    <mergeCell ref="C72:C76"/>
    <mergeCell ref="E72:E76"/>
    <mergeCell ref="F72:F76"/>
    <mergeCell ref="G72:G76"/>
    <mergeCell ref="J72:J76"/>
    <mergeCell ref="I72:I76"/>
    <mergeCell ref="A90:H90"/>
    <mergeCell ref="A91:H91"/>
    <mergeCell ref="A92:H92"/>
    <mergeCell ref="C47:C56"/>
    <mergeCell ref="B47:B56"/>
    <mergeCell ref="A47:A56"/>
    <mergeCell ref="B72:B76"/>
    <mergeCell ref="B77:B86"/>
    <mergeCell ref="A77:A86"/>
    <mergeCell ref="A72:A76"/>
    <mergeCell ref="J37:J41"/>
    <mergeCell ref="A89:H89"/>
    <mergeCell ref="E82:E86"/>
    <mergeCell ref="F82:F86"/>
    <mergeCell ref="G82:G86"/>
    <mergeCell ref="I82:I86"/>
    <mergeCell ref="J82:J86"/>
    <mergeCell ref="C77:C86"/>
    <mergeCell ref="E77:E81"/>
    <mergeCell ref="F77:F81"/>
    <mergeCell ref="J32:J36"/>
    <mergeCell ref="I27:I31"/>
    <mergeCell ref="J27:J31"/>
    <mergeCell ref="E27:E31"/>
    <mergeCell ref="F27:F31"/>
    <mergeCell ref="G27:G31"/>
    <mergeCell ref="C32:C36"/>
    <mergeCell ref="C37:C41"/>
    <mergeCell ref="E32:E36"/>
    <mergeCell ref="F32:F36"/>
    <mergeCell ref="G32:G36"/>
    <mergeCell ref="I32:I36"/>
    <mergeCell ref="E37:E41"/>
    <mergeCell ref="F37:F41"/>
    <mergeCell ref="G37:G41"/>
    <mergeCell ref="I37:I41"/>
    <mergeCell ref="E42:E46"/>
    <mergeCell ref="I42:I46"/>
    <mergeCell ref="J42:J46"/>
    <mergeCell ref="A37:A41"/>
    <mergeCell ref="B37:B41"/>
    <mergeCell ref="C27:C31"/>
    <mergeCell ref="B27:B31"/>
    <mergeCell ref="A27:A31"/>
    <mergeCell ref="A32:A36"/>
    <mergeCell ref="B32:B36"/>
  </mergeCells>
  <printOptions/>
  <pageMargins left="0.7" right="0.7" top="0.75" bottom="0.75" header="0.3" footer="0.3"/>
  <pageSetup horizontalDpi="600" verticalDpi="600" orientation="landscape" scale="80" r:id="rId2"/>
  <drawing r:id="rId1"/>
</worksheet>
</file>

<file path=xl/worksheets/sheet5.xml><?xml version="1.0" encoding="utf-8"?>
<worksheet xmlns="http://schemas.openxmlformats.org/spreadsheetml/2006/main" xmlns:r="http://schemas.openxmlformats.org/officeDocument/2006/relationships">
  <dimension ref="A2:P37"/>
  <sheetViews>
    <sheetView zoomScalePageLayoutView="0" workbookViewId="0" topLeftCell="A1">
      <selection activeCell="K23" sqref="K23"/>
    </sheetView>
  </sheetViews>
  <sheetFormatPr defaultColWidth="11.421875" defaultRowHeight="12.75"/>
  <cols>
    <col min="1" max="1" width="9.140625" style="0" customWidth="1"/>
    <col min="2" max="2" width="15.8515625" style="0" customWidth="1"/>
    <col min="3" max="3" width="30.28125" style="0" customWidth="1"/>
  </cols>
  <sheetData>
    <row r="2" spans="2:6" ht="16.5" customHeight="1">
      <c r="B2" s="411" t="s">
        <v>63</v>
      </c>
      <c r="C2" s="412"/>
      <c r="D2" s="412"/>
      <c r="E2" s="412"/>
      <c r="F2" s="412"/>
    </row>
    <row r="3" spans="2:6" ht="15.75" customHeight="1">
      <c r="B3" s="411" t="s">
        <v>10</v>
      </c>
      <c r="C3" s="412"/>
      <c r="D3" s="412"/>
      <c r="E3" s="412"/>
      <c r="F3" s="412"/>
    </row>
    <row r="4" spans="2:6" ht="17.25" customHeight="1">
      <c r="B4" s="411" t="s">
        <v>237</v>
      </c>
      <c r="C4" s="412"/>
      <c r="D4" s="412"/>
      <c r="E4" s="412"/>
      <c r="F4" s="412"/>
    </row>
    <row r="5" spans="3:5" ht="13.5" thickBot="1">
      <c r="C5" s="130"/>
      <c r="D5" s="130"/>
      <c r="E5" s="130"/>
    </row>
    <row r="6" spans="2:14" ht="17.25" thickBot="1" thickTop="1">
      <c r="B6" s="413" t="s">
        <v>245</v>
      </c>
      <c r="C6" s="415" t="s">
        <v>25</v>
      </c>
      <c r="D6" s="415" t="s">
        <v>238</v>
      </c>
      <c r="E6" s="417" t="s">
        <v>239</v>
      </c>
      <c r="F6" s="418"/>
      <c r="N6" s="151"/>
    </row>
    <row r="7" spans="2:6" ht="16.5" thickBot="1">
      <c r="B7" s="414"/>
      <c r="C7" s="416"/>
      <c r="D7" s="416"/>
      <c r="E7" s="131" t="s">
        <v>240</v>
      </c>
      <c r="F7" s="132" t="s">
        <v>241</v>
      </c>
    </row>
    <row r="8" spans="2:16" ht="41.25" customHeight="1">
      <c r="B8" s="133" t="s">
        <v>1</v>
      </c>
      <c r="C8" s="134" t="s">
        <v>11</v>
      </c>
      <c r="D8" s="134">
        <v>1</v>
      </c>
      <c r="E8" s="135">
        <v>20</v>
      </c>
      <c r="F8" s="136">
        <f>+E8/E13*100</f>
        <v>0.37145032780491427</v>
      </c>
      <c r="P8" s="137"/>
    </row>
    <row r="9" spans="2:16" ht="36.75" customHeight="1">
      <c r="B9" s="162"/>
      <c r="C9" s="134" t="s">
        <v>2</v>
      </c>
      <c r="D9" s="134">
        <v>1</v>
      </c>
      <c r="E9" s="135">
        <v>38.5</v>
      </c>
      <c r="F9" s="136">
        <f>+E9/E13*100</f>
        <v>0.71504188102446</v>
      </c>
      <c r="N9" s="149"/>
      <c r="P9" s="137"/>
    </row>
    <row r="10" spans="2:6" ht="23.25" customHeight="1">
      <c r="B10" s="138"/>
      <c r="C10" s="134" t="s">
        <v>35</v>
      </c>
      <c r="D10" s="134">
        <v>1</v>
      </c>
      <c r="E10" s="135">
        <v>671.7</v>
      </c>
      <c r="F10" s="136">
        <f>+E10/E13*100</f>
        <v>12.475159259328047</v>
      </c>
    </row>
    <row r="11" spans="2:6" ht="35.25" customHeight="1">
      <c r="B11" s="138"/>
      <c r="C11" s="134" t="s">
        <v>0</v>
      </c>
      <c r="D11" s="134">
        <v>3</v>
      </c>
      <c r="E11" s="135">
        <v>4553.6</v>
      </c>
      <c r="F11" s="136">
        <f>+E11/E13*100</f>
        <v>84.57181063462289</v>
      </c>
    </row>
    <row r="12" spans="2:16" ht="20.25" customHeight="1" thickBot="1">
      <c r="B12" s="139"/>
      <c r="C12" s="140" t="s">
        <v>7</v>
      </c>
      <c r="D12" s="140">
        <v>7</v>
      </c>
      <c r="E12" s="141">
        <v>100.5</v>
      </c>
      <c r="F12" s="136">
        <f>+E12/E13*100</f>
        <v>1.866537897219694</v>
      </c>
      <c r="M12" s="151"/>
      <c r="P12" s="137"/>
    </row>
    <row r="13" spans="2:6" ht="19.5" customHeight="1" thickBot="1">
      <c r="B13" s="142"/>
      <c r="C13" s="143" t="s">
        <v>242</v>
      </c>
      <c r="D13" s="144">
        <f>+D12+D11+D10+D8</f>
        <v>12</v>
      </c>
      <c r="E13" s="145">
        <f>SUM(E8:E12)</f>
        <v>5384.3</v>
      </c>
      <c r="F13" s="146">
        <f>+E13/E28*100</f>
        <v>54.43415492245789</v>
      </c>
    </row>
    <row r="14" spans="2:14" ht="20.25" customHeight="1">
      <c r="B14" s="405" t="s">
        <v>9</v>
      </c>
      <c r="C14" s="134" t="s">
        <v>142</v>
      </c>
      <c r="D14" s="134">
        <v>2</v>
      </c>
      <c r="E14" s="135">
        <v>90</v>
      </c>
      <c r="F14" s="147">
        <f>+E14/E17*100</f>
        <v>35.36345776031434</v>
      </c>
      <c r="N14" s="149"/>
    </row>
    <row r="15" spans="2:6" ht="39" customHeight="1">
      <c r="B15" s="406"/>
      <c r="C15" s="163" t="s">
        <v>222</v>
      </c>
      <c r="D15" s="163">
        <v>2</v>
      </c>
      <c r="E15" s="164">
        <v>102</v>
      </c>
      <c r="F15" s="165">
        <f>+E15/E17*100</f>
        <v>40.078585461689585</v>
      </c>
    </row>
    <row r="16" spans="2:6" ht="38.25" customHeight="1" thickBot="1">
      <c r="B16" s="407"/>
      <c r="C16" s="140" t="s">
        <v>8</v>
      </c>
      <c r="D16" s="140">
        <v>2</v>
      </c>
      <c r="E16" s="141">
        <v>62.5</v>
      </c>
      <c r="F16" s="150">
        <f>+E16/E17*100</f>
        <v>24.557956777996072</v>
      </c>
    </row>
    <row r="17" spans="2:8" ht="16.5" thickBot="1">
      <c r="B17" s="408" t="s">
        <v>242</v>
      </c>
      <c r="C17" s="409"/>
      <c r="D17" s="144">
        <f>SUM(D14:D16)</f>
        <v>6</v>
      </c>
      <c r="E17" s="145">
        <f>SUM(E14:E16)</f>
        <v>254.5</v>
      </c>
      <c r="F17" s="200">
        <f>+E17/E28*100</f>
        <v>2.5729421517682023</v>
      </c>
      <c r="H17" s="149"/>
    </row>
    <row r="18" spans="2:8" ht="17.25" thickBot="1" thickTop="1">
      <c r="B18" s="413" t="s">
        <v>245</v>
      </c>
      <c r="C18" s="415" t="s">
        <v>25</v>
      </c>
      <c r="D18" s="415" t="s">
        <v>238</v>
      </c>
      <c r="E18" s="417" t="s">
        <v>239</v>
      </c>
      <c r="F18" s="418"/>
      <c r="H18" s="149"/>
    </row>
    <row r="19" spans="2:8" ht="16.5" thickBot="1">
      <c r="B19" s="414"/>
      <c r="C19" s="416"/>
      <c r="D19" s="416"/>
      <c r="E19" s="131" t="s">
        <v>240</v>
      </c>
      <c r="F19" s="132" t="s">
        <v>241</v>
      </c>
      <c r="H19" s="149"/>
    </row>
    <row r="20" spans="2:8" ht="22.5" customHeight="1">
      <c r="B20" s="405" t="s">
        <v>391</v>
      </c>
      <c r="C20" s="134" t="s">
        <v>12</v>
      </c>
      <c r="D20" s="167">
        <v>5</v>
      </c>
      <c r="E20" s="168">
        <v>2958</v>
      </c>
      <c r="F20" s="169">
        <f>+E20/E22*100</f>
        <v>81.28606760098928</v>
      </c>
      <c r="H20" s="149"/>
    </row>
    <row r="21" spans="2:6" ht="36" customHeight="1" thickBot="1">
      <c r="B21" s="410"/>
      <c r="C21" s="170" t="s">
        <v>61</v>
      </c>
      <c r="D21" s="170">
        <v>6</v>
      </c>
      <c r="E21" s="171">
        <v>681</v>
      </c>
      <c r="F21" s="148">
        <f>+E21/E22*100</f>
        <v>18.713932399010716</v>
      </c>
    </row>
    <row r="22" spans="2:6" ht="27.75" customHeight="1" thickBot="1">
      <c r="B22" s="423" t="s">
        <v>242</v>
      </c>
      <c r="C22" s="424"/>
      <c r="D22" s="194">
        <f>+D20+D21</f>
        <v>11</v>
      </c>
      <c r="E22" s="145">
        <f>+E21+E20</f>
        <v>3639</v>
      </c>
      <c r="F22" s="201">
        <f>+E22/E28*100</f>
        <v>36.78953434296459</v>
      </c>
    </row>
    <row r="23" spans="2:6" ht="24" customHeight="1">
      <c r="B23" s="405" t="s">
        <v>392</v>
      </c>
      <c r="C23" s="192" t="s">
        <v>79</v>
      </c>
      <c r="D23" s="166">
        <v>2</v>
      </c>
      <c r="E23" s="141">
        <v>114</v>
      </c>
      <c r="F23" s="150">
        <f>+E23/E27*100</f>
        <v>18.578878748370272</v>
      </c>
    </row>
    <row r="24" spans="2:6" ht="21" customHeight="1">
      <c r="B24" s="427"/>
      <c r="C24" s="140" t="s">
        <v>165</v>
      </c>
      <c r="D24" s="166">
        <v>1</v>
      </c>
      <c r="E24" s="141">
        <v>85</v>
      </c>
      <c r="F24" s="150">
        <f>+E24/E27*100</f>
        <v>13.852672750977835</v>
      </c>
    </row>
    <row r="25" spans="2:6" ht="23.25" customHeight="1">
      <c r="B25" s="428"/>
      <c r="C25" s="140" t="s">
        <v>13</v>
      </c>
      <c r="D25" s="166">
        <v>1</v>
      </c>
      <c r="E25" s="141">
        <v>50</v>
      </c>
      <c r="F25" s="150">
        <f>+E25/E27*100</f>
        <v>8.148631029986962</v>
      </c>
    </row>
    <row r="26" spans="2:6" ht="21" customHeight="1" thickBot="1">
      <c r="B26" s="414"/>
      <c r="C26" s="193" t="s">
        <v>167</v>
      </c>
      <c r="D26" s="166">
        <v>12</v>
      </c>
      <c r="E26" s="141">
        <v>364.6</v>
      </c>
      <c r="F26" s="150">
        <f>+E26/E27*100</f>
        <v>59.419817470664924</v>
      </c>
    </row>
    <row r="27" spans="2:8" ht="21" customHeight="1" thickBot="1">
      <c r="B27" s="425" t="s">
        <v>242</v>
      </c>
      <c r="C27" s="426"/>
      <c r="D27" s="194">
        <f>+D26+D25+D24+D23</f>
        <v>16</v>
      </c>
      <c r="E27" s="145">
        <f>+E26+E25+E24+E23</f>
        <v>613.6</v>
      </c>
      <c r="F27" s="199">
        <f>+E27/E28*100</f>
        <v>6.203368582809309</v>
      </c>
      <c r="H27" s="149"/>
    </row>
    <row r="28" spans="2:8" ht="16.5" thickBot="1" thickTop="1">
      <c r="B28" s="419" t="s">
        <v>3</v>
      </c>
      <c r="C28" s="420"/>
      <c r="D28" s="152">
        <f>+D27+D22+D17+D13</f>
        <v>45</v>
      </c>
      <c r="E28" s="153">
        <f>+E27+E22+E17+E13</f>
        <v>9891.400000000001</v>
      </c>
      <c r="F28" s="154"/>
      <c r="H28" s="149"/>
    </row>
    <row r="29" spans="2:6" ht="21.75" customHeight="1" thickTop="1">
      <c r="B29" s="421" t="s">
        <v>338</v>
      </c>
      <c r="C29" s="422"/>
      <c r="D29" s="422"/>
      <c r="E29" s="422"/>
      <c r="F29" s="422"/>
    </row>
    <row r="30" spans="2:7" ht="21.75" customHeight="1">
      <c r="B30" s="155"/>
      <c r="C30" s="155"/>
      <c r="D30" s="155"/>
      <c r="E30" s="156"/>
      <c r="F30" s="155"/>
      <c r="G30" s="149">
        <f>200+E26</f>
        <v>564.6</v>
      </c>
    </row>
    <row r="31" spans="3:15" ht="12.75">
      <c r="C31" t="s">
        <v>243</v>
      </c>
      <c r="D31" t="s">
        <v>241</v>
      </c>
      <c r="G31" s="151"/>
      <c r="H31" s="151"/>
      <c r="I31" s="151"/>
      <c r="J31" s="151"/>
      <c r="K31" s="151"/>
      <c r="L31" s="151"/>
      <c r="M31" s="151"/>
      <c r="N31" s="151"/>
      <c r="O31" s="151"/>
    </row>
    <row r="32" spans="2:16" ht="12.75">
      <c r="B32" t="s">
        <v>4</v>
      </c>
      <c r="C32" s="149">
        <v>5384.3</v>
      </c>
      <c r="D32" s="157">
        <f>+C32/C36*100</f>
        <v>55.557504591699846</v>
      </c>
      <c r="F32" s="149"/>
      <c r="G32" s="149"/>
      <c r="H32" s="149"/>
      <c r="I32" s="149"/>
      <c r="P32">
        <v>65</v>
      </c>
    </row>
    <row r="33" spans="2:16" ht="12.75">
      <c r="B33" t="s">
        <v>5</v>
      </c>
      <c r="C33" s="149">
        <v>254.5</v>
      </c>
      <c r="D33" s="157">
        <f>+C33/C36*100</f>
        <v>2.6260395814846147</v>
      </c>
      <c r="H33" s="149"/>
      <c r="I33" s="149"/>
      <c r="P33">
        <v>28</v>
      </c>
    </row>
    <row r="34" spans="2:16" ht="12.75">
      <c r="B34" t="s">
        <v>6</v>
      </c>
      <c r="C34" s="149">
        <v>3639</v>
      </c>
      <c r="D34" s="157">
        <f>+C34/C36*100</f>
        <v>37.548754565903785</v>
      </c>
      <c r="J34" s="158"/>
      <c r="K34" s="159"/>
      <c r="P34">
        <v>7</v>
      </c>
    </row>
    <row r="35" spans="1:11" ht="12.75">
      <c r="A35" s="195"/>
      <c r="B35" s="195" t="s">
        <v>337</v>
      </c>
      <c r="C35" s="149">
        <v>413.6</v>
      </c>
      <c r="D35" s="157">
        <f>+C35/C36*100</f>
        <v>4.267701260911736</v>
      </c>
      <c r="J35" s="158"/>
      <c r="K35" s="159"/>
    </row>
    <row r="36" spans="2:8" ht="12.75">
      <c r="B36" t="s">
        <v>244</v>
      </c>
      <c r="C36" s="160">
        <f>+C35+C34+C33+C32</f>
        <v>9691.400000000001</v>
      </c>
      <c r="D36" s="157">
        <f>+D35+D34+D33+D32</f>
        <v>99.99999999999997</v>
      </c>
      <c r="H36" s="161"/>
    </row>
    <row r="37" ht="12.75">
      <c r="P37">
        <f>+P34+P33+P32</f>
        <v>100</v>
      </c>
    </row>
  </sheetData>
  <sheetProtection/>
  <mergeCells count="19">
    <mergeCell ref="B18:B19"/>
    <mergeCell ref="C18:C19"/>
    <mergeCell ref="D18:D19"/>
    <mergeCell ref="E18:F18"/>
    <mergeCell ref="B28:C28"/>
    <mergeCell ref="B29:F29"/>
    <mergeCell ref="B22:C22"/>
    <mergeCell ref="B27:C27"/>
    <mergeCell ref="B23:B26"/>
    <mergeCell ref="B14:B16"/>
    <mergeCell ref="B17:C17"/>
    <mergeCell ref="B20:B21"/>
    <mergeCell ref="B2:F2"/>
    <mergeCell ref="B3:F3"/>
    <mergeCell ref="B4:F4"/>
    <mergeCell ref="B6:B7"/>
    <mergeCell ref="C6:C7"/>
    <mergeCell ref="D6:D7"/>
    <mergeCell ref="E6:F6"/>
  </mergeCells>
  <printOptions/>
  <pageMargins left="0.7480314960629921" right="0.7480314960629921" top="0.984251968503937" bottom="0.984251968503937" header="0" footer="0"/>
  <pageSetup horizontalDpi="300" verticalDpi="300" orientation="portrait" r:id="rId2"/>
  <drawing r:id="rId1"/>
</worksheet>
</file>

<file path=xl/worksheets/sheet6.xml><?xml version="1.0" encoding="utf-8"?>
<worksheet xmlns="http://schemas.openxmlformats.org/spreadsheetml/2006/main" xmlns:r="http://schemas.openxmlformats.org/officeDocument/2006/relationships">
  <dimension ref="A2:F18"/>
  <sheetViews>
    <sheetView zoomScalePageLayoutView="0" workbookViewId="0" topLeftCell="A1">
      <selection activeCell="F37" sqref="F37"/>
    </sheetView>
  </sheetViews>
  <sheetFormatPr defaultColWidth="11.421875" defaultRowHeight="12.75"/>
  <cols>
    <col min="1" max="1" width="24.28125" style="0" customWidth="1"/>
    <col min="2" max="2" width="17.28125" style="0" customWidth="1"/>
    <col min="3" max="3" width="14.8515625" style="0" customWidth="1"/>
    <col min="4" max="4" width="15.00390625" style="0" customWidth="1"/>
    <col min="5" max="5" width="18.57421875" style="0" customWidth="1"/>
    <col min="6" max="6" width="11.00390625" style="0" customWidth="1"/>
  </cols>
  <sheetData>
    <row r="2" spans="1:6" ht="12.75">
      <c r="A2" s="429" t="s">
        <v>393</v>
      </c>
      <c r="B2" s="429"/>
      <c r="C2" s="429"/>
      <c r="D2" s="429"/>
      <c r="E2" s="429"/>
      <c r="F2" s="429"/>
    </row>
    <row r="3" spans="1:6" ht="12.75">
      <c r="A3" s="429" t="s">
        <v>394</v>
      </c>
      <c r="B3" s="429"/>
      <c r="C3" s="429"/>
      <c r="D3" s="429"/>
      <c r="E3" s="429"/>
      <c r="F3" s="429"/>
    </row>
    <row r="4" spans="1:6" ht="12.75">
      <c r="A4" s="429" t="s">
        <v>395</v>
      </c>
      <c r="B4" s="429"/>
      <c r="C4" s="429"/>
      <c r="D4" s="429"/>
      <c r="E4" s="429"/>
      <c r="F4" s="429"/>
    </row>
    <row r="5" spans="1:6" ht="12.75">
      <c r="A5" s="429" t="s">
        <v>396</v>
      </c>
      <c r="B5" s="429"/>
      <c r="C5" s="429"/>
      <c r="D5" s="429"/>
      <c r="E5" s="429"/>
      <c r="F5" s="429"/>
    </row>
    <row r="6" ht="13.5" thickBot="1"/>
    <row r="7" spans="1:6" ht="51.75" thickBot="1">
      <c r="A7" s="214" t="s">
        <v>397</v>
      </c>
      <c r="B7" s="215" t="s">
        <v>398</v>
      </c>
      <c r="C7" s="215" t="s">
        <v>399</v>
      </c>
      <c r="D7" s="215" t="s">
        <v>400</v>
      </c>
      <c r="E7" s="215" t="s">
        <v>401</v>
      </c>
      <c r="F7" s="215" t="s">
        <v>402</v>
      </c>
    </row>
    <row r="9" spans="1:6" ht="12.75">
      <c r="A9" t="s">
        <v>403</v>
      </c>
      <c r="B9" s="216">
        <v>3</v>
      </c>
      <c r="C9" s="216">
        <v>3</v>
      </c>
      <c r="D9" s="216">
        <v>4</v>
      </c>
      <c r="E9" s="216">
        <v>0</v>
      </c>
      <c r="F9" s="217">
        <f>+E9+D9+C9+B9</f>
        <v>10</v>
      </c>
    </row>
    <row r="10" spans="2:6" ht="12.75">
      <c r="B10" s="216"/>
      <c r="C10" s="216"/>
      <c r="D10" s="216"/>
      <c r="E10" s="216"/>
      <c r="F10" s="217"/>
    </row>
    <row r="11" spans="1:6" ht="12.75">
      <c r="A11" t="s">
        <v>404</v>
      </c>
      <c r="B11" s="216">
        <v>1</v>
      </c>
      <c r="C11" s="216">
        <v>3</v>
      </c>
      <c r="D11" s="216">
        <v>1</v>
      </c>
      <c r="E11" s="216">
        <v>2</v>
      </c>
      <c r="F11" s="217">
        <f>+E11+D11+C11+B11</f>
        <v>7</v>
      </c>
    </row>
    <row r="12" spans="2:6" ht="12.75">
      <c r="B12" s="216"/>
      <c r="C12" s="216"/>
      <c r="D12" s="216"/>
      <c r="E12" s="216"/>
      <c r="F12" s="217"/>
    </row>
    <row r="13" spans="1:6" ht="12.75">
      <c r="A13" t="s">
        <v>405</v>
      </c>
      <c r="B13" s="216">
        <v>8</v>
      </c>
      <c r="C13" s="216">
        <v>0</v>
      </c>
      <c r="D13" s="216">
        <v>6</v>
      </c>
      <c r="E13" s="216">
        <v>14</v>
      </c>
      <c r="F13" s="217">
        <f>+E13+D13+C13+B13</f>
        <v>28</v>
      </c>
    </row>
    <row r="14" ht="13.5" thickBot="1"/>
    <row r="15" spans="1:6" ht="13.5" thickBot="1">
      <c r="A15" s="218" t="s">
        <v>406</v>
      </c>
      <c r="B15" s="219">
        <f>+B13+B11+B9</f>
        <v>12</v>
      </c>
      <c r="C15" s="219">
        <f>+C13+C11+C9</f>
        <v>6</v>
      </c>
      <c r="D15" s="219">
        <f>+D13+D11+D9</f>
        <v>11</v>
      </c>
      <c r="E15" s="219">
        <f>+E13+E11+E9</f>
        <v>16</v>
      </c>
      <c r="F15" s="219">
        <f>+F13+F11+F9</f>
        <v>45</v>
      </c>
    </row>
    <row r="16" spans="1:6" ht="13.5" thickBot="1">
      <c r="A16" s="218" t="s">
        <v>407</v>
      </c>
      <c r="B16" s="220">
        <v>5384.3</v>
      </c>
      <c r="C16" s="219">
        <v>254.5</v>
      </c>
      <c r="D16" s="221">
        <v>3639</v>
      </c>
      <c r="E16" s="219">
        <v>613.6</v>
      </c>
      <c r="F16" s="221">
        <f>+E16+D16+C16+B16</f>
        <v>9891.400000000001</v>
      </c>
    </row>
    <row r="18" ht="12.75">
      <c r="A18" t="s">
        <v>408</v>
      </c>
    </row>
  </sheetData>
  <sheetProtection/>
  <mergeCells count="4">
    <mergeCell ref="A2:F2"/>
    <mergeCell ref="A3:F3"/>
    <mergeCell ref="A4:F4"/>
    <mergeCell ref="A5:F5"/>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sepsa</dc:creator>
  <cp:keywords/>
  <dc:description/>
  <cp:lastModifiedBy>administrador</cp:lastModifiedBy>
  <cp:lastPrinted>2011-05-20T14:48:33Z</cp:lastPrinted>
  <dcterms:created xsi:type="dcterms:W3CDTF">2006-11-14T14:45:25Z</dcterms:created>
  <dcterms:modified xsi:type="dcterms:W3CDTF">2011-05-27T20:09:36Z</dcterms:modified>
  <cp:category/>
  <cp:version/>
  <cp:contentType/>
  <cp:contentStatus/>
</cp:coreProperties>
</file>