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05" windowWidth="18675" windowHeight="1152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118" i="1"/>
  <c r="G111"/>
  <c r="F111"/>
  <c r="J9" s="1"/>
  <c r="H109"/>
  <c r="H107"/>
  <c r="H111" s="1"/>
  <c r="H104"/>
  <c r="C95"/>
  <c r="C94"/>
  <c r="C93"/>
  <c r="J8" s="1"/>
  <c r="C72"/>
  <c r="C64"/>
  <c r="J6" s="1"/>
  <c r="C43"/>
  <c r="K10"/>
  <c r="J7"/>
  <c r="J5"/>
  <c r="B122" l="1"/>
  <c r="B123" s="1"/>
  <c r="B124" s="1"/>
  <c r="J10"/>
</calcChain>
</file>

<file path=xl/sharedStrings.xml><?xml version="1.0" encoding="utf-8"?>
<sst xmlns="http://schemas.openxmlformats.org/spreadsheetml/2006/main" count="295" uniqueCount="136">
  <si>
    <t>AGENCIA DE SERVICIOS AGROPECUARIOS DE LEON CORTES (LOS SANTOS)</t>
  </si>
  <si>
    <t>GESTION DE RECURSOS Y PROYECTOS DE INVERSION GENERADOS EN LOS ULTIMOS TRES AÑOS</t>
  </si>
  <si>
    <t>PROGRAMA DE RECONOCIMIENTO AMBIENTAL FONDOS PFPAS-BID /PRBA-MAG</t>
  </si>
  <si>
    <t xml:space="preserve"> </t>
  </si>
  <si>
    <t>RESUMEN</t>
  </si>
  <si>
    <t>ORGANIZACIÓN</t>
  </si>
  <si>
    <t>MONTO</t>
  </si>
  <si>
    <t>ESTADO</t>
  </si>
  <si>
    <t>LOCALIDAD</t>
  </si>
  <si>
    <t>INVERSIONES</t>
  </si>
  <si>
    <t>VALOR</t>
  </si>
  <si>
    <t>%</t>
  </si>
  <si>
    <t>RBA</t>
  </si>
  <si>
    <t>Asoc. Productores de Café Sostenible Tarrazú</t>
  </si>
  <si>
    <t>Operación</t>
  </si>
  <si>
    <t>Tarrazú/León C.</t>
  </si>
  <si>
    <t>FINCAS INTEGRALES</t>
  </si>
  <si>
    <t>Micro orgánica los Ángeles</t>
  </si>
  <si>
    <t>León Cortés</t>
  </si>
  <si>
    <t xml:space="preserve">CAPACITACION/ESTUDIOS </t>
  </si>
  <si>
    <t>Microbeneficiado de café Ecológico Los Cerros de San Carlos de Tarrazú</t>
  </si>
  <si>
    <t xml:space="preserve">Tarrazú </t>
  </si>
  <si>
    <t xml:space="preserve">FODEMIPYMES </t>
  </si>
  <si>
    <t>Micro beneficio El Carmen Geodije S.A</t>
  </si>
  <si>
    <t>PROGRAMAS INSTITUCIONALES</t>
  </si>
  <si>
    <t>Micro benefico La Lía</t>
  </si>
  <si>
    <t>TOTAL</t>
  </si>
  <si>
    <t xml:space="preserve">ASOCIACION ASOCAFE CANET DE TARRAZU </t>
  </si>
  <si>
    <t>Micro beneficio Bajo del Río</t>
  </si>
  <si>
    <t>12,077,325</t>
  </si>
  <si>
    <t>Biocafé Oro Tarrazú</t>
  </si>
  <si>
    <t>Micro beneficio Cafetín</t>
  </si>
  <si>
    <t>Beneficio Ecológico Puente Tarrazú  León Cortés S.A</t>
  </si>
  <si>
    <t>Micro beneficio L a Angostura</t>
  </si>
  <si>
    <t>Micro beneficio Luvima Tarrazú</t>
  </si>
  <si>
    <t>Tarrazú</t>
  </si>
  <si>
    <t>Micro beneficio Montes de Oro</t>
  </si>
  <si>
    <t>Sintis café S.A Micro beneficio Los Angeles</t>
  </si>
  <si>
    <t>Maticas de Dota</t>
  </si>
  <si>
    <t>Dota</t>
  </si>
  <si>
    <t>UNDECAF S.A</t>
  </si>
  <si>
    <t>Micro beneficio la Pira de Dota</t>
  </si>
  <si>
    <t>Micro beneficio la Joya</t>
  </si>
  <si>
    <t>Micro beneficio Monte Copey</t>
  </si>
  <si>
    <t>Micro beneficio Verde Alto</t>
  </si>
  <si>
    <t>Micro beneficio Milon Solís</t>
  </si>
  <si>
    <t>Micro beneficio Santa Rosa 1900</t>
  </si>
  <si>
    <t>Micro benefico Fallas y ramírez</t>
  </si>
  <si>
    <t>Micro beneficio Génesis</t>
  </si>
  <si>
    <t>Naranjo</t>
  </si>
  <si>
    <t>Micro beneficio Cesar Ureña</t>
  </si>
  <si>
    <t>Micro beneficio María E Castro chávez</t>
  </si>
  <si>
    <t>Zarcero</t>
  </si>
  <si>
    <t>Centro Agrícola Cantonal de tarrazú</t>
  </si>
  <si>
    <t>Agropecuaria lsa Florida</t>
  </si>
  <si>
    <t>Coopellanobonito R.L</t>
  </si>
  <si>
    <t>Coopetarrazú R.L</t>
  </si>
  <si>
    <t>Coopedota R.L</t>
  </si>
  <si>
    <t>Carlos Rodolfo Cordero Mora</t>
  </si>
  <si>
    <t>Katia Yanory Mora Alvarado</t>
  </si>
  <si>
    <t>Cecilia Cordero Romero</t>
  </si>
  <si>
    <t>Emmanuel Solís Porras</t>
  </si>
  <si>
    <t>Jeremías Ureña Solís</t>
  </si>
  <si>
    <t xml:space="preserve"> Mainor Cruz Zúñiga</t>
  </si>
  <si>
    <t>NOMBRE</t>
  </si>
  <si>
    <t xml:space="preserve">Mauricio Gerardo Vindas Vargas </t>
  </si>
  <si>
    <t>OPERACIÓN</t>
  </si>
  <si>
    <t>Juan Elidio Jiménez Fallas</t>
  </si>
  <si>
    <t>Rodolfo Solano Ureña</t>
  </si>
  <si>
    <t>Marianela Hidalgo</t>
  </si>
  <si>
    <t>Zulema Lorena Picado Méndez</t>
  </si>
  <si>
    <t xml:space="preserve">Lizanías Garro Mora </t>
  </si>
  <si>
    <t>Luis Enrique Navarro Granados</t>
  </si>
  <si>
    <t>Martín Gómez Chinchilla</t>
  </si>
  <si>
    <t xml:space="preserve">Carlos Ureña Ceciliano </t>
  </si>
  <si>
    <t>Gerardina Picado Cruz</t>
  </si>
  <si>
    <t>Juan Luis Fallas Mata</t>
  </si>
  <si>
    <t>Jaime Solís Umaña</t>
  </si>
  <si>
    <t>José Alberto Navarro Monge</t>
  </si>
  <si>
    <t>Nidia María Castillo Umaña</t>
  </si>
  <si>
    <t>Roberto Leiva</t>
  </si>
  <si>
    <t>CAPACITACION Y ESTUDIOS DE COMPETITIVIDAD</t>
  </si>
  <si>
    <t>Asociación de microbeneficio</t>
  </si>
  <si>
    <t>EJECUTADO</t>
  </si>
  <si>
    <t>Los Santos</t>
  </si>
  <si>
    <t>Asoc. Fruticultores de Llanobonito</t>
  </si>
  <si>
    <t xml:space="preserve"> ESTUDIO / CENSO DE AGUACATE</t>
  </si>
  <si>
    <t>PROYECTOS DE INVERSIÓN Y DESARROLLO CON FODEMIPYMES  BP</t>
  </si>
  <si>
    <t xml:space="preserve">PROYECTOS  </t>
  </si>
  <si>
    <t>Microbeneficio de café  - Cesar Ureña</t>
  </si>
  <si>
    <t>Microbeneficio de café  -  Gerbert Naranjo</t>
  </si>
  <si>
    <t>Micro beneficio Kennet Alvarado</t>
  </si>
  <si>
    <t>Micro beneficio Fallas y ramírez</t>
  </si>
  <si>
    <t xml:space="preserve">Micro beneficio ASOCIACION ASOCAFE CANET DE TARRAZU </t>
  </si>
  <si>
    <t>Micro beneficio Monte copey</t>
  </si>
  <si>
    <t>Micro beneficio La Concha</t>
  </si>
  <si>
    <t>Micro beneficio  Luis A. Castro Vindas</t>
  </si>
  <si>
    <t>EJECUCION</t>
  </si>
  <si>
    <t>Beneficio Miontañas del Diamante</t>
  </si>
  <si>
    <t>TRAMITE</t>
  </si>
  <si>
    <t>Micro beneficio Crispin Jiménez</t>
  </si>
  <si>
    <t>Corralillo</t>
  </si>
  <si>
    <t>Micro beneficio Don Pancho (Eduardo Corrales Solís)</t>
  </si>
  <si>
    <t>Carrizal/Alajuela</t>
  </si>
  <si>
    <t>Micro beneficio Vikingo S.A</t>
  </si>
  <si>
    <t>Alajuela</t>
  </si>
  <si>
    <t>PROYECTOS  CON PROGRAMAS INSTITUCIONALES Año 2011</t>
  </si>
  <si>
    <t>Total</t>
  </si>
  <si>
    <t>INSTITUCION</t>
  </si>
  <si>
    <t>Programa</t>
  </si>
  <si>
    <t>Organización</t>
  </si>
  <si>
    <t xml:space="preserve">Establecimiento de un Centro de Alistado </t>
  </si>
  <si>
    <t xml:space="preserve">Asociación de Productores de Café </t>
  </si>
  <si>
    <t xml:space="preserve">y comercialización de café para  micro beneficios </t>
  </si>
  <si>
    <t>Sostenible de Tarrazú</t>
  </si>
  <si>
    <t>MAG</t>
  </si>
  <si>
    <t xml:space="preserve">de la zona de los Santos  </t>
  </si>
  <si>
    <t xml:space="preserve">Mercado de Frutas de Carretera  Ruta Interamericana </t>
  </si>
  <si>
    <t>Centro Agrícola cantonal de Tarrazú</t>
  </si>
  <si>
    <t>Sur ( El Empalme)</t>
  </si>
  <si>
    <t xml:space="preserve">Microbeneficiado Sostenible de Café La Amistad </t>
  </si>
  <si>
    <t xml:space="preserve">Administradora de la Producción Agropecuaria </t>
  </si>
  <si>
    <t xml:space="preserve">a Pequeña Escala en el asentamiento la Luchita </t>
  </si>
  <si>
    <t xml:space="preserve">y Coordinación Institucional del Asentamiento </t>
  </si>
  <si>
    <t>IDA</t>
  </si>
  <si>
    <t>Zona Sur</t>
  </si>
  <si>
    <t>de Potrero Grande</t>
  </si>
  <si>
    <t>la Luchita de Potrero Grande de Buenos Aires</t>
  </si>
  <si>
    <t>SYLOSKSS S.A</t>
  </si>
  <si>
    <t>TOTAL VALOR DE LAS INVERSIONES</t>
  </si>
  <si>
    <t>ZONA LOS SANTOS</t>
  </si>
  <si>
    <t>FUERA ZONA DE LOS SANTOS</t>
  </si>
  <si>
    <t>Total proyectos: 72</t>
  </si>
  <si>
    <t>PENDIENTES PRBA-MAG 2011</t>
  </si>
  <si>
    <t>NOMBRE DEL PROYECTO</t>
  </si>
  <si>
    <t>PROYECTOS DE PRODUCCION SOSTENIBLE  2011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</si>
</sst>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4" fillId="0" borderId="0" xfId="0" applyFont="1" applyAlignment="1"/>
    <xf numFmtId="0" fontId="0" fillId="2" borderId="0" xfId="0" applyFill="1"/>
    <xf numFmtId="0" fontId="0" fillId="3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" fontId="0" fillId="0" borderId="13" xfId="0" applyNumberFormat="1" applyBorder="1"/>
    <xf numFmtId="0" fontId="0" fillId="0" borderId="5" xfId="0" applyBorder="1" applyAlignment="1">
      <alignment horizontal="center"/>
    </xf>
    <xf numFmtId="0" fontId="0" fillId="0" borderId="0" xfId="0" applyFill="1" applyBorder="1"/>
    <xf numFmtId="4" fontId="0" fillId="0" borderId="10" xfId="0" applyNumberFormat="1" applyFill="1" applyBorder="1"/>
    <xf numFmtId="4" fontId="0" fillId="0" borderId="14" xfId="0" applyNumberFormat="1" applyFill="1" applyBorder="1" applyAlignment="1">
      <alignment horizontal="center"/>
    </xf>
    <xf numFmtId="4" fontId="0" fillId="0" borderId="0" xfId="0" applyNumberFormat="1"/>
    <xf numFmtId="4" fontId="0" fillId="0" borderId="15" xfId="0" applyNumberFormat="1" applyBorder="1"/>
    <xf numFmtId="0" fontId="0" fillId="0" borderId="16" xfId="0" applyBorder="1" applyAlignment="1">
      <alignment horizontal="center"/>
    </xf>
    <xf numFmtId="4" fontId="0" fillId="0" borderId="19" xfId="0" applyNumberFormat="1" applyBorder="1"/>
    <xf numFmtId="4" fontId="0" fillId="2" borderId="4" xfId="0" applyNumberFormat="1" applyFill="1" applyBorder="1"/>
    <xf numFmtId="0" fontId="0" fillId="2" borderId="8" xfId="0" applyFill="1" applyBorder="1" applyAlignment="1">
      <alignment horizontal="center"/>
    </xf>
    <xf numFmtId="4" fontId="0" fillId="0" borderId="10" xfId="0" applyNumberForma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2" borderId="14" xfId="0" applyFill="1" applyBorder="1"/>
    <xf numFmtId="0" fontId="0" fillId="0" borderId="3" xfId="0" applyFill="1" applyBorder="1"/>
    <xf numFmtId="4" fontId="0" fillId="0" borderId="20" xfId="0" applyNumberFormat="1" applyFill="1" applyBorder="1"/>
    <xf numFmtId="0" fontId="0" fillId="0" borderId="14" xfId="0" applyFill="1" applyBorder="1"/>
    <xf numFmtId="4" fontId="0" fillId="0" borderId="21" xfId="0" applyNumberFormat="1" applyFill="1" applyBorder="1"/>
    <xf numFmtId="0" fontId="0" fillId="0" borderId="14" xfId="0" applyFill="1" applyBorder="1" applyAlignment="1">
      <alignment horizontal="center"/>
    </xf>
    <xf numFmtId="4" fontId="0" fillId="0" borderId="0" xfId="0" applyNumberFormat="1" applyFill="1"/>
    <xf numFmtId="0" fontId="0" fillId="4" borderId="6" xfId="0" applyFill="1" applyBorder="1"/>
    <xf numFmtId="0" fontId="1" fillId="4" borderId="6" xfId="0" applyFont="1" applyFill="1" applyBorder="1" applyAlignment="1">
      <alignment horizontal="center"/>
    </xf>
    <xf numFmtId="4" fontId="1" fillId="4" borderId="6" xfId="0" applyNumberFormat="1" applyFont="1" applyFill="1" applyBorder="1"/>
    <xf numFmtId="4" fontId="0" fillId="4" borderId="7" xfId="0" applyNumberFormat="1" applyFill="1" applyBorder="1" applyAlignment="1">
      <alignment horizontal="center"/>
    </xf>
    <xf numFmtId="0" fontId="0" fillId="5" borderId="6" xfId="0" applyFill="1" applyBorder="1"/>
    <xf numFmtId="0" fontId="0" fillId="5" borderId="7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14" xfId="0" applyBorder="1"/>
    <xf numFmtId="0" fontId="0" fillId="0" borderId="26" xfId="0" applyBorder="1" applyAlignment="1">
      <alignment horizontal="left"/>
    </xf>
    <xf numFmtId="4" fontId="0" fillId="0" borderId="3" xfId="0" applyNumberFormat="1" applyBorder="1"/>
    <xf numFmtId="0" fontId="0" fillId="0" borderId="14" xfId="0" applyBorder="1" applyAlignment="1">
      <alignment horizontal="center"/>
    </xf>
    <xf numFmtId="4" fontId="0" fillId="0" borderId="14" xfId="0" applyNumberFormat="1" applyBorder="1"/>
    <xf numFmtId="0" fontId="0" fillId="5" borderId="3" xfId="0" applyFill="1" applyBorder="1"/>
    <xf numFmtId="0" fontId="0" fillId="0" borderId="26" xfId="0" applyFill="1" applyBorder="1" applyAlignment="1">
      <alignment horizontal="left"/>
    </xf>
    <xf numFmtId="0" fontId="1" fillId="5" borderId="22" xfId="0" applyFont="1" applyFill="1" applyBorder="1" applyAlignment="1">
      <alignment horizontal="center"/>
    </xf>
    <xf numFmtId="4" fontId="0" fillId="5" borderId="6" xfId="0" applyNumberFormat="1" applyFill="1" applyBorder="1"/>
    <xf numFmtId="0" fontId="0" fillId="6" borderId="3" xfId="0" applyFill="1" applyBorder="1"/>
    <xf numFmtId="0" fontId="0" fillId="6" borderId="3" xfId="0" applyFill="1" applyBorder="1" applyAlignment="1">
      <alignment horizontal="center"/>
    </xf>
    <xf numFmtId="0" fontId="0" fillId="6" borderId="7" xfId="0" applyFill="1" applyBorder="1"/>
    <xf numFmtId="0" fontId="0" fillId="6" borderId="22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22" xfId="0" applyFill="1" applyBorder="1"/>
    <xf numFmtId="0" fontId="0" fillId="0" borderId="27" xfId="0" applyBorder="1"/>
    <xf numFmtId="0" fontId="0" fillId="0" borderId="26" xfId="0" applyBorder="1"/>
    <xf numFmtId="0" fontId="0" fillId="6" borderId="6" xfId="0" applyFill="1" applyBorder="1"/>
    <xf numFmtId="0" fontId="1" fillId="6" borderId="25" xfId="0" applyFont="1" applyFill="1" applyBorder="1" applyAlignment="1">
      <alignment horizontal="center"/>
    </xf>
    <xf numFmtId="4" fontId="0" fillId="6" borderId="7" xfId="0" applyNumberFormat="1" applyFill="1" applyBorder="1"/>
    <xf numFmtId="0" fontId="1" fillId="7" borderId="3" xfId="0" applyFont="1" applyFill="1" applyBorder="1" applyAlignment="1">
      <alignment horizontal="center"/>
    </xf>
    <xf numFmtId="0" fontId="0" fillId="0" borderId="0" xfId="0" applyFill="1"/>
    <xf numFmtId="0" fontId="0" fillId="7" borderId="6" xfId="0" applyFill="1" applyBorder="1"/>
    <xf numFmtId="0" fontId="0" fillId="7" borderId="2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4" fontId="0" fillId="0" borderId="27" xfId="0" applyNumberFormat="1" applyFill="1" applyBorder="1"/>
    <xf numFmtId="4" fontId="0" fillId="0" borderId="3" xfId="0" applyNumberFormat="1" applyFill="1" applyBorder="1"/>
    <xf numFmtId="0" fontId="0" fillId="0" borderId="20" xfId="0" applyFill="1" applyBorder="1" applyAlignment="1">
      <alignment horizontal="center"/>
    </xf>
    <xf numFmtId="4" fontId="0" fillId="0" borderId="26" xfId="0" applyNumberFormat="1" applyFill="1" applyBorder="1"/>
    <xf numFmtId="4" fontId="0" fillId="0" borderId="14" xfId="0" applyNumberFormat="1" applyFill="1" applyBorder="1"/>
    <xf numFmtId="0" fontId="0" fillId="0" borderId="21" xfId="0" applyFill="1" applyBorder="1" applyAlignment="1">
      <alignment horizontal="center"/>
    </xf>
    <xf numFmtId="4" fontId="0" fillId="0" borderId="26" xfId="0" applyNumberFormat="1" applyFill="1" applyBorder="1" applyAlignment="1">
      <alignment horizontal="left"/>
    </xf>
    <xf numFmtId="4" fontId="0" fillId="0" borderId="21" xfId="0" applyNumberFormat="1" applyFill="1" applyBorder="1" applyAlignment="1">
      <alignment horizontal="center"/>
    </xf>
    <xf numFmtId="4" fontId="7" fillId="0" borderId="21" xfId="0" applyNumberFormat="1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7" borderId="3" xfId="0" applyFill="1" applyBorder="1"/>
    <xf numFmtId="0" fontId="1" fillId="7" borderId="6" xfId="0" applyFont="1" applyFill="1" applyBorder="1" applyAlignment="1">
      <alignment horizontal="center"/>
    </xf>
    <xf numFmtId="4" fontId="1" fillId="7" borderId="6" xfId="0" applyNumberFormat="1" applyFont="1" applyFill="1" applyBorder="1"/>
    <xf numFmtId="4" fontId="0" fillId="7" borderId="6" xfId="0" applyNumberFormat="1" applyFill="1" applyBorder="1"/>
    <xf numFmtId="0" fontId="0" fillId="0" borderId="0" xfId="0" applyFill="1" applyAlignment="1">
      <alignment horizontal="right"/>
    </xf>
    <xf numFmtId="4" fontId="0" fillId="0" borderId="0" xfId="0" applyNumberFormat="1" applyFill="1" applyBorder="1"/>
    <xf numFmtId="0" fontId="0" fillId="8" borderId="3" xfId="0" applyFill="1" applyBorder="1"/>
    <xf numFmtId="0" fontId="0" fillId="8" borderId="27" xfId="0" applyFill="1" applyBorder="1" applyAlignment="1"/>
    <xf numFmtId="0" fontId="0" fillId="8" borderId="23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7" xfId="0" applyFill="1" applyBorder="1"/>
    <xf numFmtId="0" fontId="0" fillId="8" borderId="25" xfId="0" applyFill="1" applyBorder="1"/>
    <xf numFmtId="0" fontId="0" fillId="8" borderId="30" xfId="0" applyFill="1" applyBorder="1"/>
    <xf numFmtId="0" fontId="0" fillId="8" borderId="28" xfId="0" applyFill="1" applyBorder="1"/>
    <xf numFmtId="0" fontId="0" fillId="8" borderId="24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0" borderId="26" xfId="0" applyFill="1" applyBorder="1" applyAlignment="1"/>
    <xf numFmtId="0" fontId="0" fillId="0" borderId="25" xfId="0" applyFill="1" applyBorder="1" applyAlignment="1">
      <alignment horizontal="left"/>
    </xf>
    <xf numFmtId="0" fontId="0" fillId="0" borderId="25" xfId="0" applyFill="1" applyBorder="1"/>
    <xf numFmtId="0" fontId="0" fillId="0" borderId="30" xfId="0" applyFill="1" applyBorder="1"/>
    <xf numFmtId="0" fontId="0" fillId="0" borderId="28" xfId="0" applyFill="1" applyBorder="1"/>
    <xf numFmtId="4" fontId="0" fillId="0" borderId="7" xfId="0" applyNumberFormat="1" applyFill="1" applyBorder="1"/>
    <xf numFmtId="0" fontId="0" fillId="0" borderId="7" xfId="0" applyFill="1" applyBorder="1" applyAlignment="1">
      <alignment horizontal="center"/>
    </xf>
    <xf numFmtId="0" fontId="0" fillId="0" borderId="27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6" xfId="0" applyFill="1" applyBorder="1"/>
    <xf numFmtId="0" fontId="0" fillId="0" borderId="21" xfId="0" applyFill="1" applyBorder="1"/>
    <xf numFmtId="0" fontId="0" fillId="0" borderId="27" xfId="0" applyFill="1" applyBorder="1" applyAlignment="1"/>
    <xf numFmtId="0" fontId="0" fillId="0" borderId="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4" fontId="0" fillId="0" borderId="26" xfId="0" applyNumberFormat="1" applyFill="1" applyBorder="1" applyAlignment="1"/>
    <xf numFmtId="0" fontId="0" fillId="0" borderId="30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5" xfId="0" applyFill="1" applyBorder="1" applyAlignment="1"/>
    <xf numFmtId="0" fontId="0" fillId="0" borderId="7" xfId="0" applyFill="1" applyBorder="1"/>
    <xf numFmtId="0" fontId="1" fillId="8" borderId="7" xfId="0" applyFont="1" applyFill="1" applyBorder="1"/>
    <xf numFmtId="0" fontId="1" fillId="8" borderId="22" xfId="0" applyFont="1" applyFill="1" applyBorder="1" applyAlignment="1">
      <alignment horizontal="center"/>
    </xf>
    <xf numFmtId="0" fontId="1" fillId="8" borderId="23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4" fontId="1" fillId="8" borderId="6" xfId="0" applyNumberFormat="1" applyFont="1" applyFill="1" applyBorder="1"/>
    <xf numFmtId="4" fontId="1" fillId="8" borderId="7" xfId="0" applyNumberFormat="1" applyFont="1" applyFill="1" applyBorder="1"/>
    <xf numFmtId="0" fontId="0" fillId="9" borderId="3" xfId="0" applyFill="1" applyBorder="1"/>
    <xf numFmtId="0" fontId="0" fillId="9" borderId="23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6" xfId="0" applyBorder="1"/>
    <xf numFmtId="0" fontId="0" fillId="9" borderId="7" xfId="0" applyFill="1" applyBorder="1" applyAlignment="1">
      <alignment horizontal="center"/>
    </xf>
    <xf numFmtId="0" fontId="8" fillId="0" borderId="25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0" fillId="0" borderId="28" xfId="0" applyBorder="1"/>
    <xf numFmtId="0" fontId="0" fillId="9" borderId="22" xfId="0" applyFill="1" applyBorder="1"/>
    <xf numFmtId="0" fontId="1" fillId="9" borderId="23" xfId="0" applyFont="1" applyFill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10" borderId="31" xfId="0" applyFill="1" applyBorder="1"/>
    <xf numFmtId="0" fontId="0" fillId="0" borderId="32" xfId="0" applyBorder="1"/>
    <xf numFmtId="0" fontId="0" fillId="0" borderId="13" xfId="0" applyBorder="1"/>
    <xf numFmtId="0" fontId="6" fillId="10" borderId="33" xfId="0" applyFont="1" applyFill="1" applyBorder="1" applyAlignment="1">
      <alignment horizontal="center"/>
    </xf>
    <xf numFmtId="0" fontId="0" fillId="0" borderId="15" xfId="0" applyBorder="1"/>
    <xf numFmtId="4" fontId="6" fillId="11" borderId="31" xfId="0" applyNumberFormat="1" applyFont="1" applyFill="1" applyBorder="1" applyAlignment="1">
      <alignment horizontal="center"/>
    </xf>
    <xf numFmtId="0" fontId="6" fillId="11" borderId="26" xfId="0" applyFont="1" applyFill="1" applyBorder="1" applyAlignment="1">
      <alignment horizontal="center"/>
    </xf>
    <xf numFmtId="0" fontId="6" fillId="0" borderId="15" xfId="0" applyFont="1" applyFill="1" applyBorder="1"/>
    <xf numFmtId="4" fontId="6" fillId="12" borderId="33" xfId="0" applyNumberFormat="1" applyFont="1" applyFill="1" applyBorder="1" applyAlignment="1">
      <alignment horizontal="center"/>
    </xf>
    <xf numFmtId="0" fontId="6" fillId="12" borderId="26" xfId="0" applyFont="1" applyFill="1" applyBorder="1"/>
    <xf numFmtId="0" fontId="6" fillId="12" borderId="15" xfId="0" applyFont="1" applyFill="1" applyBorder="1"/>
    <xf numFmtId="4" fontId="6" fillId="13" borderId="34" xfId="0" applyNumberFormat="1" applyFont="1" applyFill="1" applyBorder="1" applyAlignment="1">
      <alignment horizontal="center"/>
    </xf>
    <xf numFmtId="0" fontId="6" fillId="13" borderId="26" xfId="0" applyFont="1" applyFill="1" applyBorder="1"/>
    <xf numFmtId="0" fontId="6" fillId="13" borderId="15" xfId="0" applyFont="1" applyFill="1" applyBorder="1"/>
    <xf numFmtId="0" fontId="0" fillId="0" borderId="33" xfId="0" applyBorder="1"/>
    <xf numFmtId="0" fontId="6" fillId="0" borderId="34" xfId="0" applyFont="1" applyBorder="1" applyAlignment="1">
      <alignment horizontal="center"/>
    </xf>
    <xf numFmtId="0" fontId="0" fillId="0" borderId="35" xfId="0" applyBorder="1"/>
    <xf numFmtId="0" fontId="0" fillId="0" borderId="19" xfId="0" applyBorder="1"/>
    <xf numFmtId="4" fontId="1" fillId="9" borderId="23" xfId="0" applyNumberFormat="1" applyFont="1" applyFill="1" applyBorder="1" applyAlignment="1">
      <alignment horizontal="center"/>
    </xf>
    <xf numFmtId="0" fontId="1" fillId="9" borderId="22" xfId="0" applyFont="1" applyFill="1" applyBorder="1" applyAlignment="1">
      <alignment horizontal="center"/>
    </xf>
    <xf numFmtId="0" fontId="1" fillId="0" borderId="0" xfId="0" applyFont="1"/>
    <xf numFmtId="0" fontId="1" fillId="9" borderId="6" xfId="0" applyFont="1" applyFill="1" applyBorder="1"/>
    <xf numFmtId="0" fontId="0" fillId="6" borderId="22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0" borderId="27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14" borderId="0" xfId="0" applyFill="1"/>
    <xf numFmtId="4" fontId="0" fillId="14" borderId="14" xfId="0" applyNumberFormat="1" applyFill="1" applyBorder="1"/>
    <xf numFmtId="0" fontId="0" fillId="14" borderId="21" xfId="0" applyFill="1" applyBorder="1" applyAlignment="1">
      <alignment horizontal="center"/>
    </xf>
    <xf numFmtId="0" fontId="0" fillId="14" borderId="2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R"/>
  <c:style val="34"/>
  <c:chart>
    <c:title>
      <c:tx>
        <c:rich>
          <a:bodyPr/>
          <a:lstStyle/>
          <a:p>
            <a:pPr>
              <a:defRPr/>
            </a:pPr>
            <a:r>
              <a:rPr lang="es-CR" sz="1200"/>
              <a:t>INVERSIONES</a:t>
            </a:r>
            <a:r>
              <a:rPr lang="es-CR" sz="1200" baseline="0"/>
              <a:t> GESTIONADAS ULTIMOS TRES AÑOS</a:t>
            </a:r>
          </a:p>
          <a:p>
            <a:pPr>
              <a:defRPr/>
            </a:pPr>
            <a:r>
              <a:rPr lang="es-CR" sz="1200" baseline="0"/>
              <a:t>ASA LEON CORTES</a:t>
            </a:r>
            <a:endParaRPr lang="es-CR" sz="1200"/>
          </a:p>
        </c:rich>
      </c:tx>
      <c:layout/>
    </c:title>
    <c:plotArea>
      <c:layout/>
      <c:doughnutChart>
        <c:varyColors val="1"/>
        <c:ser>
          <c:idx val="0"/>
          <c:order val="0"/>
          <c:explosion val="25"/>
          <c:cat>
            <c:strRef>
              <c:f>[1]Hoja1!$H$5:$H$9</c:f>
              <c:strCache>
                <c:ptCount val="5"/>
                <c:pt idx="0">
                  <c:v>RBA</c:v>
                </c:pt>
                <c:pt idx="1">
                  <c:v>FINCAS INTEGRALES</c:v>
                </c:pt>
                <c:pt idx="2">
                  <c:v>CAPACITACION/ESTUDIOS </c:v>
                </c:pt>
                <c:pt idx="3">
                  <c:v>FODEMIPYMES </c:v>
                </c:pt>
                <c:pt idx="4">
                  <c:v>PROGRAMAS INSTITUCIONALES</c:v>
                </c:pt>
              </c:strCache>
            </c:strRef>
          </c:cat>
          <c:val>
            <c:numRef>
              <c:f>[1]Hoja1!$I$5:$I$9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explosion val="25"/>
          <c:cat>
            <c:strRef>
              <c:f>[1]Hoja1!$H$5:$H$9</c:f>
              <c:strCache>
                <c:ptCount val="5"/>
                <c:pt idx="0">
                  <c:v>RBA</c:v>
                </c:pt>
                <c:pt idx="1">
                  <c:v>FINCAS INTEGRALES</c:v>
                </c:pt>
                <c:pt idx="2">
                  <c:v>CAPACITACION/ESTUDIOS </c:v>
                </c:pt>
                <c:pt idx="3">
                  <c:v>FODEMIPYMES </c:v>
                </c:pt>
                <c:pt idx="4">
                  <c:v>PROGRAMAS INSTITUCIONALES</c:v>
                </c:pt>
              </c:strCache>
            </c:strRef>
          </c:cat>
          <c:val>
            <c:numRef>
              <c:f>[1]Hoja1!$J$5:$J$9</c:f>
              <c:numCache>
                <c:formatCode>General</c:formatCode>
                <c:ptCount val="5"/>
                <c:pt idx="0">
                  <c:v>259128524.75</c:v>
                </c:pt>
                <c:pt idx="1">
                  <c:v>65739969</c:v>
                </c:pt>
                <c:pt idx="2">
                  <c:v>61310000</c:v>
                </c:pt>
                <c:pt idx="3">
                  <c:v>199035124</c:v>
                </c:pt>
                <c:pt idx="4">
                  <c:v>86900000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t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13</xdr:row>
      <xdr:rowOff>123823</xdr:rowOff>
    </xdr:from>
    <xdr:to>
      <xdr:col>10</xdr:col>
      <xdr:colOff>523875</xdr:colOff>
      <xdr:row>39</xdr:row>
      <xdr:rowOff>142874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yectos%20los%20santos%20a%20nov%20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H5" t="str">
            <v>RBA</v>
          </cell>
          <cell r="J5">
            <v>259128524.75</v>
          </cell>
        </row>
        <row r="6">
          <cell r="H6" t="str">
            <v>FINCAS INTEGRALES</v>
          </cell>
          <cell r="J6">
            <v>65739969</v>
          </cell>
        </row>
        <row r="7">
          <cell r="H7" t="str">
            <v xml:space="preserve">CAPACITACION/ESTUDIOS </v>
          </cell>
          <cell r="J7">
            <v>61310000</v>
          </cell>
        </row>
        <row r="8">
          <cell r="H8" t="str">
            <v xml:space="preserve">FODEMIPYMES </v>
          </cell>
          <cell r="J8">
            <v>199035124</v>
          </cell>
        </row>
        <row r="9">
          <cell r="H9" t="str">
            <v>PROGRAMAS INSTITUCIONALES</v>
          </cell>
          <cell r="J9">
            <v>86900000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tabSelected="1" topLeftCell="A94" workbookViewId="0">
      <selection activeCell="F118" sqref="F118"/>
    </sheetView>
  </sheetViews>
  <sheetFormatPr baseColWidth="10" defaultRowHeight="15"/>
  <cols>
    <col min="1" max="1" width="4.5703125" customWidth="1"/>
    <col min="2" max="2" width="50" customWidth="1"/>
    <col min="3" max="3" width="16" customWidth="1"/>
    <col min="4" max="4" width="17.5703125" customWidth="1"/>
    <col min="5" max="5" width="18" customWidth="1"/>
    <col min="6" max="6" width="13.7109375" customWidth="1"/>
    <col min="7" max="7" width="14.28515625" customWidth="1"/>
    <col min="8" max="8" width="15" customWidth="1"/>
    <col min="10" max="10" width="15.42578125" customWidth="1"/>
  </cols>
  <sheetData>
    <row r="1" spans="1:11" ht="18.75">
      <c r="B1" s="189" t="s">
        <v>0</v>
      </c>
      <c r="C1" s="189"/>
      <c r="D1" s="189"/>
      <c r="E1" s="189"/>
    </row>
    <row r="2" spans="1:11" ht="21.75" thickBot="1">
      <c r="A2" s="190" t="s">
        <v>1</v>
      </c>
      <c r="B2" s="190"/>
      <c r="C2" s="190"/>
      <c r="D2" s="190"/>
      <c r="E2" s="190"/>
      <c r="F2" s="1"/>
      <c r="G2" s="1"/>
      <c r="H2" s="1"/>
      <c r="I2" s="1"/>
    </row>
    <row r="3" spans="1:11" ht="19.5" thickBot="1">
      <c r="A3" s="2"/>
      <c r="B3" s="191" t="s">
        <v>2</v>
      </c>
      <c r="C3" s="192"/>
      <c r="D3" s="3"/>
      <c r="E3" s="3"/>
      <c r="F3" s="4"/>
      <c r="G3" t="s">
        <v>3</v>
      </c>
      <c r="H3" s="193" t="s">
        <v>4</v>
      </c>
      <c r="I3" s="194"/>
      <c r="J3" s="195"/>
      <c r="K3" s="5"/>
    </row>
    <row r="4" spans="1:11" ht="15.75" thickBot="1">
      <c r="A4" s="6"/>
      <c r="B4" s="7" t="s">
        <v>5</v>
      </c>
      <c r="C4" s="8" t="s">
        <v>6</v>
      </c>
      <c r="D4" s="9" t="s">
        <v>7</v>
      </c>
      <c r="E4" s="9" t="s">
        <v>8</v>
      </c>
      <c r="F4" s="4" t="s">
        <v>3</v>
      </c>
      <c r="H4" s="196" t="s">
        <v>9</v>
      </c>
      <c r="I4" s="197"/>
      <c r="J4" s="10" t="s">
        <v>10</v>
      </c>
      <c r="K4" s="11" t="s">
        <v>11</v>
      </c>
    </row>
    <row r="5" spans="1:11">
      <c r="A5" s="6"/>
      <c r="B5" s="12"/>
      <c r="C5" s="13"/>
      <c r="D5" s="14"/>
      <c r="E5" s="14"/>
      <c r="F5" s="4"/>
      <c r="H5" s="198" t="s">
        <v>12</v>
      </c>
      <c r="I5" s="199"/>
      <c r="J5" s="15">
        <f>+C43</f>
        <v>259128524.75</v>
      </c>
      <c r="K5" s="16">
        <v>38</v>
      </c>
    </row>
    <row r="6" spans="1:11">
      <c r="A6" s="6">
        <v>1</v>
      </c>
      <c r="B6" s="17" t="s">
        <v>13</v>
      </c>
      <c r="C6" s="18">
        <v>6922200</v>
      </c>
      <c r="D6" s="19" t="s">
        <v>14</v>
      </c>
      <c r="E6" s="19" t="s">
        <v>15</v>
      </c>
      <c r="F6" s="20"/>
      <c r="H6" s="180" t="s">
        <v>16</v>
      </c>
      <c r="I6" s="181"/>
      <c r="J6" s="21">
        <f>+C64</f>
        <v>65739969</v>
      </c>
      <c r="K6" s="22">
        <v>10</v>
      </c>
    </row>
    <row r="7" spans="1:11">
      <c r="A7" s="6">
        <v>2</v>
      </c>
      <c r="B7" s="17" t="s">
        <v>17</v>
      </c>
      <c r="C7" s="18">
        <v>3855000</v>
      </c>
      <c r="D7" s="19" t="s">
        <v>14</v>
      </c>
      <c r="E7" s="19" t="s">
        <v>18</v>
      </c>
      <c r="F7" s="20"/>
      <c r="H7" s="180" t="s">
        <v>19</v>
      </c>
      <c r="I7" s="181"/>
      <c r="J7" s="21">
        <f>+C72</f>
        <v>61310000</v>
      </c>
      <c r="K7" s="22">
        <v>9</v>
      </c>
    </row>
    <row r="8" spans="1:11">
      <c r="A8" s="6">
        <v>3</v>
      </c>
      <c r="B8" s="17" t="s">
        <v>20</v>
      </c>
      <c r="C8" s="18">
        <v>8505000</v>
      </c>
      <c r="D8" s="19" t="s">
        <v>14</v>
      </c>
      <c r="E8" s="19" t="s">
        <v>21</v>
      </c>
      <c r="F8" s="20"/>
      <c r="H8" s="180" t="s">
        <v>22</v>
      </c>
      <c r="I8" s="181"/>
      <c r="J8" s="21">
        <f>+C93</f>
        <v>199035124</v>
      </c>
      <c r="K8" s="22">
        <v>30</v>
      </c>
    </row>
    <row r="9" spans="1:11" ht="15.75" thickBot="1">
      <c r="A9" s="6">
        <v>4</v>
      </c>
      <c r="B9" s="17" t="s">
        <v>23</v>
      </c>
      <c r="C9" s="18">
        <v>5524800</v>
      </c>
      <c r="D9" s="19" t="s">
        <v>14</v>
      </c>
      <c r="E9" s="19" t="s">
        <v>21</v>
      </c>
      <c r="F9" s="20"/>
      <c r="H9" s="182" t="s">
        <v>24</v>
      </c>
      <c r="I9" s="183"/>
      <c r="J9" s="23">
        <f>+F111</f>
        <v>106900000</v>
      </c>
      <c r="K9" s="22">
        <v>13</v>
      </c>
    </row>
    <row r="10" spans="1:11" ht="15.75" thickBot="1">
      <c r="A10" s="6">
        <v>5</v>
      </c>
      <c r="B10" s="17" t="s">
        <v>25</v>
      </c>
      <c r="C10" s="18">
        <v>7220400</v>
      </c>
      <c r="D10" s="19" t="s">
        <v>14</v>
      </c>
      <c r="E10" s="19" t="s">
        <v>21</v>
      </c>
      <c r="F10" s="20"/>
      <c r="H10" s="184" t="s">
        <v>26</v>
      </c>
      <c r="I10" s="185"/>
      <c r="J10" s="24">
        <f>SUM(J5:J9)</f>
        <v>692113617.75</v>
      </c>
      <c r="K10" s="25">
        <f>SUM(K5:K9)</f>
        <v>100</v>
      </c>
    </row>
    <row r="11" spans="1:11">
      <c r="A11" s="6">
        <v>6</v>
      </c>
      <c r="B11" s="17" t="s">
        <v>27</v>
      </c>
      <c r="C11" s="18">
        <v>5857500</v>
      </c>
      <c r="D11" s="19" t="s">
        <v>14</v>
      </c>
      <c r="E11" s="19" t="s">
        <v>21</v>
      </c>
      <c r="F11" s="20"/>
    </row>
    <row r="12" spans="1:11">
      <c r="A12" s="6">
        <v>7</v>
      </c>
      <c r="B12" s="17" t="s">
        <v>28</v>
      </c>
      <c r="C12" s="26" t="s">
        <v>29</v>
      </c>
      <c r="D12" s="19" t="s">
        <v>14</v>
      </c>
      <c r="E12" s="19" t="s">
        <v>21</v>
      </c>
      <c r="F12" s="20"/>
    </row>
    <row r="13" spans="1:11">
      <c r="A13" s="6">
        <v>8</v>
      </c>
      <c r="B13" s="17" t="s">
        <v>30</v>
      </c>
      <c r="C13" s="18">
        <v>3945450</v>
      </c>
      <c r="D13" s="19" t="s">
        <v>14</v>
      </c>
      <c r="E13" s="19" t="s">
        <v>21</v>
      </c>
      <c r="F13" s="20"/>
    </row>
    <row r="14" spans="1:11">
      <c r="A14" s="6">
        <v>9</v>
      </c>
      <c r="B14" s="17" t="s">
        <v>31</v>
      </c>
      <c r="C14" s="18">
        <v>2557500</v>
      </c>
      <c r="D14" s="19" t="s">
        <v>14</v>
      </c>
      <c r="E14" s="19" t="s">
        <v>18</v>
      </c>
      <c r="F14" s="20"/>
    </row>
    <row r="15" spans="1:11">
      <c r="A15" s="6">
        <v>10</v>
      </c>
      <c r="B15" s="17" t="s">
        <v>32</v>
      </c>
      <c r="C15" s="18">
        <v>4619700</v>
      </c>
      <c r="D15" s="19" t="s">
        <v>14</v>
      </c>
      <c r="E15" s="19" t="s">
        <v>18</v>
      </c>
      <c r="F15" s="27"/>
    </row>
    <row r="16" spans="1:11">
      <c r="A16" s="6">
        <v>11</v>
      </c>
      <c r="B16" s="17" t="s">
        <v>33</v>
      </c>
      <c r="C16" s="18">
        <v>4473623.7</v>
      </c>
      <c r="D16" s="19" t="s">
        <v>14</v>
      </c>
      <c r="E16" s="19" t="s">
        <v>18</v>
      </c>
      <c r="F16" s="20"/>
    </row>
    <row r="17" spans="1:9">
      <c r="A17" s="6">
        <v>12</v>
      </c>
      <c r="B17" s="17" t="s">
        <v>34</v>
      </c>
      <c r="C17" s="18">
        <v>7605450</v>
      </c>
      <c r="D17" s="19" t="s">
        <v>14</v>
      </c>
      <c r="E17" s="19" t="s">
        <v>35</v>
      </c>
      <c r="F17" s="20"/>
    </row>
    <row r="18" spans="1:9">
      <c r="A18" s="6">
        <v>13</v>
      </c>
      <c r="B18" s="17" t="s">
        <v>36</v>
      </c>
      <c r="C18" s="18">
        <v>5489660</v>
      </c>
      <c r="D18" s="19" t="s">
        <v>14</v>
      </c>
      <c r="E18" s="19" t="s">
        <v>18</v>
      </c>
      <c r="F18" s="20"/>
    </row>
    <row r="19" spans="1:9">
      <c r="A19" s="6">
        <v>14</v>
      </c>
      <c r="B19" s="17" t="s">
        <v>37</v>
      </c>
      <c r="C19" s="18">
        <v>12129000</v>
      </c>
      <c r="D19" s="19" t="s">
        <v>14</v>
      </c>
      <c r="E19" s="19" t="s">
        <v>18</v>
      </c>
      <c r="F19" s="20"/>
    </row>
    <row r="20" spans="1:9">
      <c r="A20" s="6">
        <v>15</v>
      </c>
      <c r="B20" s="17" t="s">
        <v>38</v>
      </c>
      <c r="C20" s="18">
        <v>12842100</v>
      </c>
      <c r="D20" s="19" t="s">
        <v>14</v>
      </c>
      <c r="E20" s="19" t="s">
        <v>39</v>
      </c>
      <c r="F20" s="20"/>
    </row>
    <row r="21" spans="1:9">
      <c r="A21" s="6">
        <v>16</v>
      </c>
      <c r="B21" s="17" t="s">
        <v>40</v>
      </c>
      <c r="C21" s="18">
        <v>20078029</v>
      </c>
      <c r="D21" s="19" t="s">
        <v>14</v>
      </c>
      <c r="E21" s="19" t="s">
        <v>18</v>
      </c>
      <c r="F21" s="20"/>
    </row>
    <row r="22" spans="1:9">
      <c r="A22" s="6">
        <v>17</v>
      </c>
      <c r="B22" s="17" t="s">
        <v>41</v>
      </c>
      <c r="C22" s="18">
        <v>3947850</v>
      </c>
      <c r="D22" s="19" t="s">
        <v>14</v>
      </c>
      <c r="E22" s="19" t="s">
        <v>39</v>
      </c>
      <c r="F22" s="20"/>
    </row>
    <row r="23" spans="1:9">
      <c r="A23" s="6">
        <v>18</v>
      </c>
      <c r="B23" s="17" t="s">
        <v>42</v>
      </c>
      <c r="C23" s="18">
        <v>1136080</v>
      </c>
      <c r="D23" s="19" t="s">
        <v>14</v>
      </c>
      <c r="E23" s="19" t="s">
        <v>18</v>
      </c>
      <c r="F23" s="20"/>
    </row>
    <row r="24" spans="1:9">
      <c r="A24" s="6">
        <v>19</v>
      </c>
      <c r="B24" s="17" t="s">
        <v>43</v>
      </c>
      <c r="C24" s="18">
        <v>1136080</v>
      </c>
      <c r="D24" s="19" t="s">
        <v>14</v>
      </c>
      <c r="E24" s="19" t="s">
        <v>39</v>
      </c>
      <c r="F24" s="20"/>
    </row>
    <row r="25" spans="1:9">
      <c r="A25" s="6">
        <v>20</v>
      </c>
      <c r="B25" s="17" t="s">
        <v>44</v>
      </c>
      <c r="C25" s="18">
        <v>1136080</v>
      </c>
      <c r="D25" s="19" t="s">
        <v>14</v>
      </c>
      <c r="E25" s="19"/>
      <c r="F25" s="20"/>
    </row>
    <row r="26" spans="1:9">
      <c r="A26" s="6">
        <v>21</v>
      </c>
      <c r="B26" s="17" t="s">
        <v>45</v>
      </c>
      <c r="C26" s="18">
        <v>1136080</v>
      </c>
      <c r="D26" s="19" t="s">
        <v>14</v>
      </c>
      <c r="E26" s="19" t="s">
        <v>18</v>
      </c>
      <c r="F26" s="20"/>
    </row>
    <row r="27" spans="1:9">
      <c r="A27" s="6">
        <v>22</v>
      </c>
      <c r="B27" s="17" t="s">
        <v>46</v>
      </c>
      <c r="C27" s="18">
        <v>1136080</v>
      </c>
      <c r="D27" s="19" t="s">
        <v>14</v>
      </c>
      <c r="E27" s="19" t="s">
        <v>39</v>
      </c>
      <c r="F27" s="20"/>
    </row>
    <row r="28" spans="1:9">
      <c r="A28" s="6">
        <v>23</v>
      </c>
      <c r="B28" s="17" t="s">
        <v>47</v>
      </c>
      <c r="C28" s="18">
        <v>1136080</v>
      </c>
      <c r="D28" s="19" t="s">
        <v>14</v>
      </c>
      <c r="E28" s="19" t="s">
        <v>39</v>
      </c>
      <c r="F28" s="20"/>
    </row>
    <row r="29" spans="1:9">
      <c r="A29" s="6">
        <v>24</v>
      </c>
      <c r="B29" s="17" t="s">
        <v>48</v>
      </c>
      <c r="C29" s="18">
        <v>1136080</v>
      </c>
      <c r="D29" s="19" t="s">
        <v>14</v>
      </c>
      <c r="E29" s="19" t="s">
        <v>49</v>
      </c>
      <c r="F29" s="20"/>
    </row>
    <row r="30" spans="1:9">
      <c r="A30" s="6">
        <v>25</v>
      </c>
      <c r="B30" s="17" t="s">
        <v>50</v>
      </c>
      <c r="C30" s="18">
        <v>1136080</v>
      </c>
      <c r="D30" s="19" t="s">
        <v>14</v>
      </c>
      <c r="E30" s="19" t="s">
        <v>18</v>
      </c>
      <c r="F30" s="20"/>
    </row>
    <row r="31" spans="1:9">
      <c r="A31" s="6">
        <v>26</v>
      </c>
      <c r="B31" s="17" t="s">
        <v>51</v>
      </c>
      <c r="C31" s="18">
        <v>1015500</v>
      </c>
      <c r="D31" s="19" t="s">
        <v>14</v>
      </c>
      <c r="E31" s="19" t="s">
        <v>52</v>
      </c>
      <c r="F31" s="20"/>
    </row>
    <row r="32" spans="1:9">
      <c r="A32" s="6">
        <v>27</v>
      </c>
      <c r="B32" s="17" t="s">
        <v>53</v>
      </c>
      <c r="C32" s="18">
        <v>6027750</v>
      </c>
      <c r="D32" s="19" t="s">
        <v>14</v>
      </c>
      <c r="E32" s="19" t="s">
        <v>35</v>
      </c>
      <c r="F32" s="20"/>
      <c r="I32" s="20"/>
    </row>
    <row r="33" spans="1:6">
      <c r="A33" s="6">
        <v>28</v>
      </c>
      <c r="B33" s="17" t="s">
        <v>54</v>
      </c>
      <c r="C33" s="18">
        <v>3930709.05</v>
      </c>
      <c r="D33" s="19" t="s">
        <v>14</v>
      </c>
      <c r="E33" s="19" t="s">
        <v>39</v>
      </c>
      <c r="F33" s="20"/>
    </row>
    <row r="34" spans="1:6">
      <c r="A34" s="28">
        <v>29</v>
      </c>
      <c r="B34" s="17" t="s">
        <v>55</v>
      </c>
      <c r="C34" s="18">
        <v>28504800</v>
      </c>
      <c r="D34" s="19" t="s">
        <v>14</v>
      </c>
      <c r="E34" s="19" t="s">
        <v>18</v>
      </c>
      <c r="F34" s="20"/>
    </row>
    <row r="35" spans="1:6">
      <c r="A35" s="28">
        <v>30</v>
      </c>
      <c r="B35" s="17" t="s">
        <v>56</v>
      </c>
      <c r="C35" s="18">
        <v>44254393</v>
      </c>
      <c r="D35" s="19" t="s">
        <v>14</v>
      </c>
      <c r="E35" s="19" t="s">
        <v>35</v>
      </c>
      <c r="F35" s="20"/>
    </row>
    <row r="36" spans="1:6">
      <c r="A36" s="28">
        <v>31</v>
      </c>
      <c r="B36" s="17" t="s">
        <v>57</v>
      </c>
      <c r="C36" s="18">
        <v>46251135</v>
      </c>
      <c r="D36" s="19" t="s">
        <v>14</v>
      </c>
      <c r="E36" s="19" t="s">
        <v>39</v>
      </c>
      <c r="F36" s="20"/>
    </row>
    <row r="37" spans="1:6">
      <c r="A37" s="6">
        <v>32</v>
      </c>
      <c r="B37" s="29" t="s">
        <v>58</v>
      </c>
      <c r="C37" s="30">
        <v>400830</v>
      </c>
      <c r="D37" s="14" t="s">
        <v>14</v>
      </c>
      <c r="E37" s="14" t="s">
        <v>18</v>
      </c>
      <c r="F37" s="20"/>
    </row>
    <row r="38" spans="1:6">
      <c r="A38" s="6">
        <v>33</v>
      </c>
      <c r="B38" s="31" t="s">
        <v>59</v>
      </c>
      <c r="C38" s="32">
        <v>425000</v>
      </c>
      <c r="D38" s="33" t="s">
        <v>14</v>
      </c>
      <c r="E38" s="33" t="s">
        <v>18</v>
      </c>
      <c r="F38" s="34"/>
    </row>
    <row r="39" spans="1:6">
      <c r="A39" s="28">
        <v>34</v>
      </c>
      <c r="B39" s="31" t="s">
        <v>60</v>
      </c>
      <c r="C39" s="32">
        <v>1136080</v>
      </c>
      <c r="D39" s="33" t="s">
        <v>14</v>
      </c>
      <c r="E39" s="33" t="s">
        <v>39</v>
      </c>
      <c r="F39" s="20"/>
    </row>
    <row r="40" spans="1:6">
      <c r="A40" s="6">
        <v>35</v>
      </c>
      <c r="B40" s="31" t="s">
        <v>61</v>
      </c>
      <c r="C40" s="32">
        <v>1107925</v>
      </c>
      <c r="D40" s="33" t="s">
        <v>14</v>
      </c>
      <c r="E40" s="33" t="s">
        <v>39</v>
      </c>
    </row>
    <row r="41" spans="1:6">
      <c r="A41" s="6">
        <v>36</v>
      </c>
      <c r="B41" s="31" t="s">
        <v>62</v>
      </c>
      <c r="C41" s="32">
        <v>1037500</v>
      </c>
      <c r="D41" s="33" t="s">
        <v>14</v>
      </c>
      <c r="E41" s="33" t="s">
        <v>39</v>
      </c>
    </row>
    <row r="42" spans="1:6">
      <c r="A42" s="6">
        <v>37</v>
      </c>
      <c r="B42" s="31" t="s">
        <v>63</v>
      </c>
      <c r="C42" s="32">
        <v>375000</v>
      </c>
      <c r="D42" s="33" t="s">
        <v>14</v>
      </c>
      <c r="E42" s="33" t="s">
        <v>35</v>
      </c>
    </row>
    <row r="43" spans="1:6">
      <c r="A43" s="35" t="s">
        <v>3</v>
      </c>
      <c r="B43" s="36" t="s">
        <v>26</v>
      </c>
      <c r="C43" s="37">
        <f>SUM(C6:C42)</f>
        <v>259128524.75</v>
      </c>
      <c r="D43" s="38"/>
      <c r="E43" s="38"/>
    </row>
    <row r="46" spans="1:6">
      <c r="A46" s="39"/>
      <c r="B46" s="186" t="s">
        <v>16</v>
      </c>
      <c r="C46" s="187"/>
      <c r="D46" s="187"/>
      <c r="E46" s="188"/>
    </row>
    <row r="47" spans="1:6">
      <c r="A47" s="39"/>
      <c r="B47" s="40" t="s">
        <v>64</v>
      </c>
      <c r="C47" s="41" t="s">
        <v>10</v>
      </c>
      <c r="D47" s="40" t="s">
        <v>7</v>
      </c>
      <c r="E47" s="42" t="s">
        <v>8</v>
      </c>
    </row>
    <row r="48" spans="1:6">
      <c r="A48" s="39"/>
      <c r="B48" s="43"/>
      <c r="C48" s="44"/>
      <c r="D48" s="45"/>
      <c r="E48" s="46"/>
    </row>
    <row r="49" spans="1:5">
      <c r="A49" s="39">
        <v>1</v>
      </c>
      <c r="B49" s="47" t="s">
        <v>65</v>
      </c>
      <c r="C49" s="48">
        <v>4959956</v>
      </c>
      <c r="D49" s="49" t="s">
        <v>66</v>
      </c>
      <c r="E49" s="46" t="s">
        <v>18</v>
      </c>
    </row>
    <row r="50" spans="1:5">
      <c r="A50" s="39">
        <v>2</v>
      </c>
      <c r="B50" s="47" t="s">
        <v>67</v>
      </c>
      <c r="C50" s="50">
        <v>5067004</v>
      </c>
      <c r="D50" s="49" t="s">
        <v>66</v>
      </c>
      <c r="E50" s="46" t="s">
        <v>18</v>
      </c>
    </row>
    <row r="51" spans="1:5">
      <c r="A51" s="39">
        <v>3</v>
      </c>
      <c r="B51" s="47" t="s">
        <v>68</v>
      </c>
      <c r="C51" s="50">
        <v>4518644</v>
      </c>
      <c r="D51" s="49" t="s">
        <v>66</v>
      </c>
      <c r="E51" s="46" t="s">
        <v>18</v>
      </c>
    </row>
    <row r="52" spans="1:5">
      <c r="A52" s="39">
        <v>4</v>
      </c>
      <c r="B52" s="47" t="s">
        <v>69</v>
      </c>
      <c r="C52" s="50">
        <v>3566780</v>
      </c>
      <c r="D52" s="49" t="s">
        <v>66</v>
      </c>
      <c r="E52" s="46" t="s">
        <v>18</v>
      </c>
    </row>
    <row r="53" spans="1:5">
      <c r="A53" s="39">
        <v>5</v>
      </c>
      <c r="B53" s="47" t="s">
        <v>70</v>
      </c>
      <c r="C53" s="50">
        <v>2161834</v>
      </c>
      <c r="D53" s="49" t="s">
        <v>66</v>
      </c>
      <c r="E53" s="46" t="s">
        <v>18</v>
      </c>
    </row>
    <row r="54" spans="1:5">
      <c r="A54" s="39">
        <v>6</v>
      </c>
      <c r="B54" s="47" t="s">
        <v>71</v>
      </c>
      <c r="C54" s="50">
        <v>3831495</v>
      </c>
      <c r="D54" s="49" t="s">
        <v>66</v>
      </c>
      <c r="E54" s="46" t="s">
        <v>18</v>
      </c>
    </row>
    <row r="55" spans="1:5">
      <c r="A55" s="39">
        <v>7</v>
      </c>
      <c r="B55" s="47" t="s">
        <v>72</v>
      </c>
      <c r="C55" s="50">
        <v>5022498</v>
      </c>
      <c r="D55" s="49" t="s">
        <v>66</v>
      </c>
      <c r="E55" s="46" t="s">
        <v>39</v>
      </c>
    </row>
    <row r="56" spans="1:5">
      <c r="A56" s="39">
        <v>8</v>
      </c>
      <c r="B56" s="47" t="s">
        <v>73</v>
      </c>
      <c r="C56" s="50">
        <v>5060148</v>
      </c>
      <c r="D56" s="49" t="s">
        <v>66</v>
      </c>
      <c r="E56" s="46" t="s">
        <v>39</v>
      </c>
    </row>
    <row r="57" spans="1:5">
      <c r="A57" s="39">
        <v>9</v>
      </c>
      <c r="B57" s="47" t="s">
        <v>74</v>
      </c>
      <c r="C57" s="50">
        <v>4262193</v>
      </c>
      <c r="D57" s="49" t="s">
        <v>66</v>
      </c>
      <c r="E57" s="46" t="s">
        <v>39</v>
      </c>
    </row>
    <row r="58" spans="1:5">
      <c r="A58" s="39">
        <v>10</v>
      </c>
      <c r="B58" s="47" t="s">
        <v>75</v>
      </c>
      <c r="C58" s="50">
        <v>4782195</v>
      </c>
      <c r="D58" s="49" t="s">
        <v>66</v>
      </c>
      <c r="E58" s="46" t="s">
        <v>18</v>
      </c>
    </row>
    <row r="59" spans="1:5">
      <c r="A59" s="39">
        <v>11</v>
      </c>
      <c r="B59" s="47" t="s">
        <v>76</v>
      </c>
      <c r="C59" s="50">
        <v>4919714</v>
      </c>
      <c r="D59" s="49" t="s">
        <v>66</v>
      </c>
      <c r="E59" s="46" t="s">
        <v>39</v>
      </c>
    </row>
    <row r="60" spans="1:5">
      <c r="A60" s="39">
        <v>12</v>
      </c>
      <c r="B60" s="47" t="s">
        <v>77</v>
      </c>
      <c r="C60" s="50">
        <v>2500000</v>
      </c>
      <c r="D60" s="49" t="s">
        <v>66</v>
      </c>
      <c r="E60" s="46" t="s">
        <v>35</v>
      </c>
    </row>
    <row r="61" spans="1:5">
      <c r="A61" s="39">
        <v>13</v>
      </c>
      <c r="B61" s="47" t="s">
        <v>78</v>
      </c>
      <c r="C61" s="50">
        <v>4600208</v>
      </c>
      <c r="D61" s="49" t="s">
        <v>66</v>
      </c>
      <c r="E61" s="46" t="s">
        <v>35</v>
      </c>
    </row>
    <row r="62" spans="1:5">
      <c r="A62" s="39">
        <v>14</v>
      </c>
      <c r="B62" s="47" t="s">
        <v>79</v>
      </c>
      <c r="C62" s="50">
        <v>5377300</v>
      </c>
      <c r="D62" s="49" t="s">
        <v>66</v>
      </c>
      <c r="E62" s="46" t="s">
        <v>35</v>
      </c>
    </row>
    <row r="63" spans="1:5">
      <c r="A63" s="51">
        <v>15</v>
      </c>
      <c r="B63" s="52" t="s">
        <v>80</v>
      </c>
      <c r="C63" s="50">
        <v>5110000</v>
      </c>
      <c r="D63" s="49" t="s">
        <v>66</v>
      </c>
      <c r="E63" s="46" t="s">
        <v>39</v>
      </c>
    </row>
    <row r="64" spans="1:5">
      <c r="A64" s="39" t="s">
        <v>3</v>
      </c>
      <c r="B64" s="53" t="s">
        <v>26</v>
      </c>
      <c r="C64" s="54">
        <f>SUM(C49:C63)</f>
        <v>65739969</v>
      </c>
      <c r="D64" s="39"/>
      <c r="E64" s="39"/>
    </row>
    <row r="67" spans="1:6">
      <c r="A67" s="55"/>
      <c r="B67" s="166" t="s">
        <v>81</v>
      </c>
      <c r="C67" s="167"/>
      <c r="D67" s="56"/>
      <c r="E67" s="55"/>
    </row>
    <row r="68" spans="1:6">
      <c r="A68" s="57"/>
      <c r="B68" s="58" t="s">
        <v>5</v>
      </c>
      <c r="C68" s="59" t="s">
        <v>10</v>
      </c>
      <c r="D68" s="60" t="s">
        <v>7</v>
      </c>
      <c r="E68" s="60" t="s">
        <v>8</v>
      </c>
    </row>
    <row r="69" spans="1:6">
      <c r="A69" s="61">
        <v>1</v>
      </c>
      <c r="B69" s="62" t="s">
        <v>82</v>
      </c>
      <c r="C69" s="48">
        <v>13100000</v>
      </c>
      <c r="D69" s="44" t="s">
        <v>83</v>
      </c>
      <c r="E69" s="46" t="s">
        <v>84</v>
      </c>
    </row>
    <row r="70" spans="1:6">
      <c r="A70" s="61">
        <v>2</v>
      </c>
      <c r="B70" s="63" t="s">
        <v>85</v>
      </c>
      <c r="C70" s="50">
        <v>12000000</v>
      </c>
      <c r="D70" s="49" t="s">
        <v>83</v>
      </c>
      <c r="E70" s="46" t="s">
        <v>18</v>
      </c>
    </row>
    <row r="71" spans="1:6">
      <c r="A71" s="61">
        <v>3</v>
      </c>
      <c r="B71" s="63" t="s">
        <v>86</v>
      </c>
      <c r="C71" s="50">
        <v>36210000</v>
      </c>
      <c r="D71" s="49" t="s">
        <v>83</v>
      </c>
      <c r="E71" s="46" t="s">
        <v>84</v>
      </c>
    </row>
    <row r="72" spans="1:6">
      <c r="A72" s="64"/>
      <c r="B72" s="65" t="s">
        <v>26</v>
      </c>
      <c r="C72" s="66">
        <f>SUM(C69:C71)</f>
        <v>61310000</v>
      </c>
      <c r="D72" s="57"/>
      <c r="E72" s="57"/>
    </row>
    <row r="79" spans="1:6">
      <c r="A79" s="168" t="s">
        <v>87</v>
      </c>
      <c r="B79" s="169"/>
      <c r="C79" s="170"/>
      <c r="D79" s="67"/>
      <c r="E79" s="67" t="s">
        <v>8</v>
      </c>
      <c r="F79" s="68"/>
    </row>
    <row r="80" spans="1:6">
      <c r="A80" s="69"/>
      <c r="B80" s="70" t="s">
        <v>88</v>
      </c>
      <c r="C80" s="71" t="s">
        <v>10</v>
      </c>
      <c r="D80" s="72" t="s">
        <v>7</v>
      </c>
      <c r="E80" s="72"/>
      <c r="F80" s="68"/>
    </row>
    <row r="81" spans="1:6">
      <c r="A81" s="69">
        <v>1</v>
      </c>
      <c r="B81" s="68" t="s">
        <v>89</v>
      </c>
      <c r="C81" s="73">
        <v>10800000</v>
      </c>
      <c r="D81" s="74" t="s">
        <v>14</v>
      </c>
      <c r="E81" s="74" t="s">
        <v>18</v>
      </c>
      <c r="F81" s="75"/>
    </row>
    <row r="82" spans="1:6">
      <c r="A82" s="69">
        <v>2</v>
      </c>
      <c r="B82" s="68" t="s">
        <v>90</v>
      </c>
      <c r="C82" s="76">
        <v>11184174</v>
      </c>
      <c r="D82" s="77" t="s">
        <v>14</v>
      </c>
      <c r="E82" s="74" t="s">
        <v>18</v>
      </c>
      <c r="F82" s="78"/>
    </row>
    <row r="83" spans="1:6">
      <c r="A83" s="69">
        <v>3</v>
      </c>
      <c r="B83" s="68" t="s">
        <v>91</v>
      </c>
      <c r="C83" s="76">
        <v>4760000</v>
      </c>
      <c r="D83" s="77" t="s">
        <v>14</v>
      </c>
      <c r="E83" s="74" t="s">
        <v>18</v>
      </c>
      <c r="F83" s="78">
        <v>2010</v>
      </c>
    </row>
    <row r="84" spans="1:6">
      <c r="A84" s="69">
        <v>4</v>
      </c>
      <c r="B84" s="68" t="s">
        <v>92</v>
      </c>
      <c r="C84" s="76">
        <v>6706450</v>
      </c>
      <c r="D84" s="77" t="s">
        <v>14</v>
      </c>
      <c r="E84" s="77" t="s">
        <v>39</v>
      </c>
      <c r="F84" s="78"/>
    </row>
    <row r="85" spans="1:6">
      <c r="A85" s="69">
        <v>5</v>
      </c>
      <c r="B85" s="68" t="s">
        <v>93</v>
      </c>
      <c r="C85" s="79">
        <v>21865500</v>
      </c>
      <c r="D85" s="77" t="s">
        <v>14</v>
      </c>
      <c r="E85" s="77" t="s">
        <v>35</v>
      </c>
      <c r="F85" s="80" t="s">
        <v>3</v>
      </c>
    </row>
    <row r="86" spans="1:6">
      <c r="A86" s="69">
        <v>6</v>
      </c>
      <c r="B86" s="68" t="s">
        <v>94</v>
      </c>
      <c r="C86" s="76">
        <v>14119000</v>
      </c>
      <c r="D86" s="77" t="s">
        <v>14</v>
      </c>
      <c r="E86" s="77" t="s">
        <v>39</v>
      </c>
      <c r="F86" s="81" t="s">
        <v>3</v>
      </c>
    </row>
    <row r="87" spans="1:6">
      <c r="A87" s="69">
        <v>7</v>
      </c>
      <c r="B87" s="68" t="s">
        <v>95</v>
      </c>
      <c r="C87" s="76">
        <v>5600000</v>
      </c>
      <c r="D87" s="77" t="s">
        <v>14</v>
      </c>
      <c r="E87" s="77" t="s">
        <v>18</v>
      </c>
      <c r="F87" s="82" t="s">
        <v>3</v>
      </c>
    </row>
    <row r="88" spans="1:6">
      <c r="A88" s="69">
        <v>8</v>
      </c>
      <c r="B88" s="200" t="s">
        <v>96</v>
      </c>
      <c r="C88" s="201">
        <v>15000000</v>
      </c>
      <c r="D88" s="201" t="s">
        <v>97</v>
      </c>
      <c r="E88" s="201" t="s">
        <v>18</v>
      </c>
      <c r="F88" s="202"/>
    </row>
    <row r="89" spans="1:6">
      <c r="A89" s="69">
        <v>9</v>
      </c>
      <c r="B89" s="200" t="s">
        <v>98</v>
      </c>
      <c r="C89" s="201">
        <v>50000000</v>
      </c>
      <c r="D89" s="201" t="s">
        <v>99</v>
      </c>
      <c r="E89" s="201" t="s">
        <v>39</v>
      </c>
      <c r="F89" s="202">
        <v>2011</v>
      </c>
    </row>
    <row r="90" spans="1:6">
      <c r="A90" s="69">
        <v>10</v>
      </c>
      <c r="B90" s="200" t="s">
        <v>100</v>
      </c>
      <c r="C90" s="201">
        <v>9000000</v>
      </c>
      <c r="D90" s="201" t="s">
        <v>99</v>
      </c>
      <c r="E90" s="201" t="s">
        <v>101</v>
      </c>
      <c r="F90" s="202"/>
    </row>
    <row r="91" spans="1:6">
      <c r="A91" s="69">
        <v>11</v>
      </c>
      <c r="B91" s="200" t="s">
        <v>102</v>
      </c>
      <c r="C91" s="201">
        <v>25000000</v>
      </c>
      <c r="D91" s="201" t="s">
        <v>97</v>
      </c>
      <c r="E91" s="201" t="s">
        <v>103</v>
      </c>
      <c r="F91" s="202"/>
    </row>
    <row r="92" spans="1:6">
      <c r="A92" s="83">
        <v>12</v>
      </c>
      <c r="B92" s="200" t="s">
        <v>104</v>
      </c>
      <c r="C92" s="201">
        <v>25000000</v>
      </c>
      <c r="D92" s="201" t="s">
        <v>66</v>
      </c>
      <c r="E92" s="201" t="s">
        <v>105</v>
      </c>
      <c r="F92" s="203"/>
    </row>
    <row r="93" spans="1:6">
      <c r="A93" s="69"/>
      <c r="B93" s="84" t="s">
        <v>26</v>
      </c>
      <c r="C93" s="85">
        <f>SUM(C81:C92)</f>
        <v>199035124</v>
      </c>
      <c r="D93" s="86"/>
      <c r="E93" s="86"/>
      <c r="F93" s="68"/>
    </row>
    <row r="94" spans="1:6">
      <c r="A94" s="68"/>
      <c r="B94" s="87">
        <v>2010</v>
      </c>
      <c r="C94" s="85">
        <f>+C86+C85+C84+C83+C82+C81</f>
        <v>69435124</v>
      </c>
      <c r="D94" s="88"/>
      <c r="E94" s="88"/>
      <c r="F94" s="68"/>
    </row>
    <row r="95" spans="1:6">
      <c r="A95" s="68"/>
      <c r="B95" s="68">
        <v>2011</v>
      </c>
      <c r="C95" s="85">
        <f>+C92+C91+C90+C89+C88+C87</f>
        <v>129600000</v>
      </c>
      <c r="D95" s="88"/>
      <c r="E95" s="88"/>
      <c r="F95" s="68"/>
    </row>
    <row r="96" spans="1:6">
      <c r="A96" s="68"/>
      <c r="B96" s="68"/>
      <c r="C96" s="34"/>
      <c r="D96" s="34"/>
      <c r="E96" s="34"/>
      <c r="F96" s="68"/>
    </row>
    <row r="100" spans="1:11" ht="18.75">
      <c r="B100" s="171" t="s">
        <v>106</v>
      </c>
      <c r="C100" s="171"/>
      <c r="D100" s="171"/>
      <c r="E100" s="171"/>
      <c r="F100" s="171"/>
      <c r="G100" s="171"/>
      <c r="H100" s="171"/>
      <c r="I100" s="171"/>
      <c r="J100" s="171"/>
      <c r="K100" s="171"/>
    </row>
    <row r="101" spans="1:11">
      <c r="A101" s="89"/>
      <c r="B101" s="90" t="s">
        <v>134</v>
      </c>
      <c r="C101" s="172" t="s">
        <v>5</v>
      </c>
      <c r="D101" s="172"/>
      <c r="E101" s="173"/>
      <c r="F101" s="91" t="s">
        <v>10</v>
      </c>
      <c r="G101" s="91"/>
      <c r="H101" s="92" t="s">
        <v>107</v>
      </c>
      <c r="I101" s="89" t="s">
        <v>108</v>
      </c>
      <c r="J101" s="89"/>
      <c r="K101" s="89"/>
    </row>
    <row r="102" spans="1:11">
      <c r="A102" s="93"/>
      <c r="B102" s="94"/>
      <c r="C102" s="95"/>
      <c r="D102" s="95"/>
      <c r="E102" s="96"/>
      <c r="F102" s="97" t="s">
        <v>109</v>
      </c>
      <c r="G102" s="98" t="s">
        <v>110</v>
      </c>
      <c r="H102" s="99"/>
      <c r="I102" s="93"/>
      <c r="J102" s="99" t="s">
        <v>7</v>
      </c>
      <c r="K102" s="93" t="s">
        <v>8</v>
      </c>
    </row>
    <row r="103" spans="1:11">
      <c r="A103" s="92">
        <v>1</v>
      </c>
      <c r="B103" s="100" t="s">
        <v>111</v>
      </c>
      <c r="C103" s="174" t="s">
        <v>112</v>
      </c>
      <c r="D103" s="175"/>
      <c r="E103" s="176"/>
      <c r="F103" s="74"/>
      <c r="G103" s="74"/>
      <c r="H103" s="74"/>
      <c r="I103" s="14"/>
      <c r="J103" s="14"/>
      <c r="K103" s="29"/>
    </row>
    <row r="104" spans="1:11">
      <c r="A104" s="101"/>
      <c r="B104" s="102" t="s">
        <v>113</v>
      </c>
      <c r="C104" s="177" t="s">
        <v>114</v>
      </c>
      <c r="D104" s="178"/>
      <c r="E104" s="179"/>
      <c r="F104" s="77">
        <v>46000000</v>
      </c>
      <c r="G104" s="77">
        <v>23484990</v>
      </c>
      <c r="H104" s="77">
        <f>+F104+G104</f>
        <v>69484990</v>
      </c>
      <c r="I104" s="33" t="s">
        <v>115</v>
      </c>
      <c r="J104" s="33" t="s">
        <v>99</v>
      </c>
      <c r="K104" s="31" t="s">
        <v>84</v>
      </c>
    </row>
    <row r="105" spans="1:11">
      <c r="A105" s="99"/>
      <c r="B105" s="103" t="s">
        <v>116</v>
      </c>
      <c r="C105" s="104"/>
      <c r="D105" s="105"/>
      <c r="E105" s="106"/>
      <c r="F105" s="107"/>
      <c r="G105" s="107"/>
      <c r="H105" s="107"/>
      <c r="I105" s="108"/>
      <c r="J105" s="108"/>
      <c r="K105" s="108"/>
    </row>
    <row r="106" spans="1:11">
      <c r="A106" s="92">
        <v>2</v>
      </c>
      <c r="B106" s="109" t="s">
        <v>117</v>
      </c>
      <c r="C106" s="109" t="s">
        <v>118</v>
      </c>
      <c r="D106" s="110"/>
      <c r="E106" s="111"/>
      <c r="F106" s="74"/>
      <c r="G106" s="74"/>
      <c r="H106" s="74"/>
      <c r="I106" s="14"/>
      <c r="J106" s="14"/>
      <c r="K106" s="31"/>
    </row>
    <row r="107" spans="1:11">
      <c r="A107" s="99"/>
      <c r="B107" s="103" t="s">
        <v>119</v>
      </c>
      <c r="C107" s="112"/>
      <c r="D107" s="17"/>
      <c r="E107" s="113"/>
      <c r="F107" s="107">
        <v>24000000</v>
      </c>
      <c r="G107" s="77">
        <v>3000000</v>
      </c>
      <c r="H107" s="77">
        <f>+G107+F107</f>
        <v>27000000</v>
      </c>
      <c r="I107" s="108" t="s">
        <v>115</v>
      </c>
      <c r="J107" s="108" t="s">
        <v>99</v>
      </c>
      <c r="K107" s="108" t="s">
        <v>35</v>
      </c>
    </row>
    <row r="108" spans="1:11">
      <c r="A108" s="92">
        <v>3</v>
      </c>
      <c r="B108" s="109" t="s">
        <v>120</v>
      </c>
      <c r="C108" s="109" t="s">
        <v>121</v>
      </c>
      <c r="D108" s="110"/>
      <c r="E108" s="111"/>
      <c r="F108" s="114"/>
      <c r="G108" s="74"/>
      <c r="H108" s="74"/>
      <c r="I108" s="14"/>
      <c r="J108" s="33"/>
      <c r="K108" s="31"/>
    </row>
    <row r="109" spans="1:11">
      <c r="A109" s="101"/>
      <c r="B109" s="52" t="s">
        <v>122</v>
      </c>
      <c r="C109" s="52" t="s">
        <v>123</v>
      </c>
      <c r="D109" s="115"/>
      <c r="E109" s="116"/>
      <c r="F109" s="117">
        <v>36900000</v>
      </c>
      <c r="G109" s="77">
        <v>8000000</v>
      </c>
      <c r="H109" s="77">
        <f>+G109+F109</f>
        <v>44900000</v>
      </c>
      <c r="I109" s="33" t="s">
        <v>124</v>
      </c>
      <c r="J109" s="33" t="s">
        <v>99</v>
      </c>
      <c r="K109" s="31" t="s">
        <v>125</v>
      </c>
    </row>
    <row r="110" spans="1:11">
      <c r="A110" s="99"/>
      <c r="B110" s="103" t="s">
        <v>126</v>
      </c>
      <c r="C110" s="103" t="s">
        <v>127</v>
      </c>
      <c r="D110" s="118"/>
      <c r="E110" s="119"/>
      <c r="F110" s="120"/>
      <c r="G110" s="107"/>
      <c r="H110" s="107"/>
      <c r="I110" s="108"/>
      <c r="J110" s="108"/>
      <c r="K110" s="121"/>
    </row>
    <row r="111" spans="1:11">
      <c r="A111" s="122"/>
      <c r="B111" s="123" t="s">
        <v>26</v>
      </c>
      <c r="C111" s="124"/>
      <c r="D111" s="124"/>
      <c r="E111" s="125"/>
      <c r="F111" s="126">
        <f>SUM(F103:F110)</f>
        <v>106900000</v>
      </c>
      <c r="G111" s="127">
        <f>SUM(G103:G110)</f>
        <v>34484990</v>
      </c>
      <c r="H111" s="127">
        <f>SUM(H103:H110)</f>
        <v>141384990</v>
      </c>
      <c r="I111" s="68"/>
      <c r="J111" s="68"/>
      <c r="K111" s="68"/>
    </row>
    <row r="112" spans="1:11">
      <c r="I112" s="20"/>
      <c r="J112" s="20"/>
      <c r="K112" s="20"/>
    </row>
    <row r="113" spans="1:11">
      <c r="I113" s="20"/>
      <c r="J113" s="20"/>
      <c r="K113" s="20"/>
    </row>
    <row r="114" spans="1:11">
      <c r="B114" s="164" t="s">
        <v>135</v>
      </c>
      <c r="I114" s="20"/>
      <c r="J114" s="20"/>
      <c r="K114" s="20"/>
    </row>
    <row r="115" spans="1:11">
      <c r="A115" s="128"/>
      <c r="B115" s="163" t="s">
        <v>133</v>
      </c>
      <c r="C115" s="129"/>
      <c r="D115" s="129"/>
      <c r="E115" s="130"/>
      <c r="F115" s="165" t="s">
        <v>10</v>
      </c>
      <c r="G115" s="165" t="s">
        <v>7</v>
      </c>
      <c r="H115" s="165" t="s">
        <v>8</v>
      </c>
      <c r="I115" s="20"/>
      <c r="J115" s="20"/>
      <c r="K115" s="20"/>
    </row>
    <row r="116" spans="1:11">
      <c r="A116" s="131">
        <v>1</v>
      </c>
      <c r="B116" s="132" t="s">
        <v>56</v>
      </c>
      <c r="C116" s="133"/>
      <c r="D116" s="133"/>
      <c r="E116" s="134"/>
      <c r="F116" s="117">
        <v>68393534</v>
      </c>
      <c r="G116" s="135" t="s">
        <v>99</v>
      </c>
      <c r="H116" s="135" t="s">
        <v>35</v>
      </c>
      <c r="I116" s="20"/>
      <c r="J116" s="20"/>
      <c r="K116" s="20"/>
    </row>
    <row r="117" spans="1:11">
      <c r="A117" s="136">
        <v>2</v>
      </c>
      <c r="B117" s="137" t="s">
        <v>128</v>
      </c>
      <c r="C117" s="138"/>
      <c r="D117" s="138"/>
      <c r="E117" s="139"/>
      <c r="F117" s="117">
        <v>27355875</v>
      </c>
      <c r="G117" s="135" t="s">
        <v>99</v>
      </c>
      <c r="H117" s="135" t="s">
        <v>35</v>
      </c>
    </row>
    <row r="118" spans="1:11">
      <c r="A118" s="140"/>
      <c r="B118" s="141" t="s">
        <v>26</v>
      </c>
      <c r="C118" s="141"/>
      <c r="D118" s="141"/>
      <c r="E118" s="141"/>
      <c r="F118" s="162">
        <f>SUM(F116:F117)</f>
        <v>95749409</v>
      </c>
      <c r="G118" s="142"/>
      <c r="H118" s="143"/>
    </row>
    <row r="119" spans="1:11" ht="15.75" thickBot="1"/>
    <row r="120" spans="1:11">
      <c r="B120" s="144"/>
      <c r="C120" s="145"/>
      <c r="D120" s="146"/>
    </row>
    <row r="121" spans="1:11" ht="19.5" thickBot="1">
      <c r="B121" s="147" t="s">
        <v>129</v>
      </c>
      <c r="C121" s="63"/>
      <c r="D121" s="148"/>
    </row>
    <row r="122" spans="1:11" ht="18.75">
      <c r="B122" s="149">
        <f>+C43+C64+C72+C93+F111+F118</f>
        <v>787863026.75</v>
      </c>
      <c r="C122" s="150" t="s">
        <v>26</v>
      </c>
      <c r="D122" s="151"/>
    </row>
    <row r="123" spans="1:11" ht="18.75">
      <c r="B123" s="152">
        <f>+B122-(C91+C92+F109)</f>
        <v>700963026.75</v>
      </c>
      <c r="C123" s="153" t="s">
        <v>130</v>
      </c>
      <c r="D123" s="154"/>
    </row>
    <row r="124" spans="1:11" ht="19.5" thickBot="1">
      <c r="B124" s="155">
        <f>+B122-B123</f>
        <v>86900000</v>
      </c>
      <c r="C124" s="156" t="s">
        <v>131</v>
      </c>
      <c r="D124" s="157"/>
    </row>
    <row r="125" spans="1:11">
      <c r="B125" s="158"/>
      <c r="C125" s="63"/>
      <c r="D125" s="148"/>
    </row>
    <row r="126" spans="1:11" ht="19.5" thickBot="1">
      <c r="B126" s="159" t="s">
        <v>132</v>
      </c>
      <c r="C126" s="160"/>
      <c r="D126" s="161"/>
    </row>
  </sheetData>
  <mergeCells count="18">
    <mergeCell ref="H5:I5"/>
    <mergeCell ref="B1:E1"/>
    <mergeCell ref="A2:E2"/>
    <mergeCell ref="B3:C3"/>
    <mergeCell ref="H3:J3"/>
    <mergeCell ref="H4:I4"/>
    <mergeCell ref="C104:E104"/>
    <mergeCell ref="H6:I6"/>
    <mergeCell ref="H7:I7"/>
    <mergeCell ref="H8:I8"/>
    <mergeCell ref="H9:I9"/>
    <mergeCell ref="H10:I10"/>
    <mergeCell ref="B46:E46"/>
    <mergeCell ref="B67:C67"/>
    <mergeCell ref="A79:C79"/>
    <mergeCell ref="B100:K100"/>
    <mergeCell ref="C101:E101"/>
    <mergeCell ref="C103:E103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</dc:creator>
  <cp:lastModifiedBy>mag</cp:lastModifiedBy>
  <dcterms:created xsi:type="dcterms:W3CDTF">2011-11-08T13:54:34Z</dcterms:created>
  <dcterms:modified xsi:type="dcterms:W3CDTF">2011-11-08T21:39:25Z</dcterms:modified>
</cp:coreProperties>
</file>